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1315" windowHeight="10005" activeTab="0"/>
  </bookViews>
  <sheets>
    <sheet name="Inicio" sheetId="1" r:id="rId1"/>
    <sheet name="Inversion" sheetId="2" r:id="rId2"/>
    <sheet name="Financiacion" sheetId="3" r:id="rId3"/>
    <sheet name="Ingresos" sheetId="4" r:id="rId4"/>
    <sheet name="Gastos" sheetId="5" r:id="rId5"/>
    <sheet name="CuentaExplotacion" sheetId="6" r:id="rId6"/>
    <sheet name="Tesoreria" sheetId="7" r:id="rId7"/>
    <sheet name="BalanceInicial" sheetId="8" r:id="rId8"/>
    <sheet name="BalancePrevisiones" sheetId="9" r:id="rId9"/>
  </sheets>
  <definedNames/>
  <calcPr fullCalcOnLoad="1"/>
</workbook>
</file>

<file path=xl/sharedStrings.xml><?xml version="1.0" encoding="utf-8"?>
<sst xmlns="http://schemas.openxmlformats.org/spreadsheetml/2006/main" count="312" uniqueCount="255">
  <si>
    <t>A) Plan de inversión inicial</t>
  </si>
  <si>
    <t>Inversiones y volumen de fondos necesarios para iniciar la actividad</t>
  </si>
  <si>
    <t>CONCEPTO</t>
  </si>
  <si>
    <t>INVERSIÓN</t>
  </si>
  <si>
    <t>GASTOS CONSTITUCIÓN Y PRIMER ESTABLECIMIENTO</t>
  </si>
  <si>
    <t>INMOVILIZADO MATERIAL</t>
  </si>
  <si>
    <t>Terrenos</t>
  </si>
  <si>
    <t>Edificios y otras construcciones</t>
  </si>
  <si>
    <t>Maquinaria, instalaciones y utillaje</t>
  </si>
  <si>
    <t>Elementos de transporte</t>
  </si>
  <si>
    <t>Mobiliario y enseres</t>
  </si>
  <si>
    <t>Equipos para procesos de información</t>
  </si>
  <si>
    <t>INMOVILIZADO INMATERIAL</t>
  </si>
  <si>
    <t>Aplicaciones informáticas</t>
  </si>
  <si>
    <t>Derechos de traspaso</t>
  </si>
  <si>
    <t>Patentes y marcas</t>
  </si>
  <si>
    <t>INMOVILIZADO FINANCIERO</t>
  </si>
  <si>
    <t>Depósitos y Fianzas</t>
  </si>
  <si>
    <t>Otros (especificar cual)</t>
  </si>
  <si>
    <t>CIRCULANTE</t>
  </si>
  <si>
    <t>Existencias</t>
  </si>
  <si>
    <t>Provisión de fondos (*)</t>
  </si>
  <si>
    <t>TOTAL</t>
  </si>
  <si>
    <t>(*) Importes necesarios para el mantenimiento de la empresa antes de cobrar las primeras facturaciones</t>
  </si>
  <si>
    <t>B) Observaciones sobre los conceptos anteriores</t>
  </si>
  <si>
    <t>C) Financiación: recursos propios y o ajenos</t>
  </si>
  <si>
    <t>PLAN DE FINANCIACIÓN INICIAL</t>
  </si>
  <si>
    <t>IMPORTE</t>
  </si>
  <si>
    <t>Aportaciones de los socios/Recursos propios</t>
  </si>
  <si>
    <t>Préstamos a largo plazo</t>
  </si>
  <si>
    <t>Créditos</t>
  </si>
  <si>
    <t>Otras subvenciones</t>
  </si>
  <si>
    <t>D) Condiciones financieras</t>
  </si>
  <si>
    <t>IMPORTE PRÉSTAMO</t>
  </si>
  <si>
    <t>E) Cuadro Préstamo</t>
  </si>
  <si>
    <t>AÑO</t>
  </si>
  <si>
    <t>CAPITAL VIVO</t>
  </si>
  <si>
    <t>AMORTIZADO</t>
  </si>
  <si>
    <t>CAPITAL PENDIENTE</t>
  </si>
  <si>
    <t>INTERESES</t>
  </si>
  <si>
    <t>F) Observaciones al plan de financiación</t>
  </si>
  <si>
    <t>%</t>
  </si>
  <si>
    <t>PREVISIÓN DE INGRESOS Y GASTOS</t>
  </si>
  <si>
    <t>A) Previsión de ingresos</t>
  </si>
  <si>
    <t>FACTURACIÓN PREVISTA</t>
  </si>
  <si>
    <t>TOTAL               AÑO 1</t>
  </si>
  <si>
    <t>TOTAL AÑO</t>
  </si>
  <si>
    <t>(Indicar las fuentes utilizadas para obtener los datos de ingreso)</t>
  </si>
  <si>
    <t xml:space="preserve">C) Previsión de gastos </t>
  </si>
  <si>
    <t>GASTOS PREVISTOS</t>
  </si>
  <si>
    <t>Compra de materias primas y materiales</t>
  </si>
  <si>
    <t>Otros gastos grales de fabricación o prestación de servicio</t>
  </si>
  <si>
    <t>Arrendamientos y cánones</t>
  </si>
  <si>
    <t>Reparación y conservación</t>
  </si>
  <si>
    <t>Primas de seguros</t>
  </si>
  <si>
    <t>Transportes</t>
  </si>
  <si>
    <t>Material de oficina</t>
  </si>
  <si>
    <t>Servicios de profesionales independientes</t>
  </si>
  <si>
    <t>Suministros (electricidad, agua, ...)</t>
  </si>
  <si>
    <t>Comunicaciones (tfno., fax, ...)</t>
  </si>
  <si>
    <t>Tributos (impuestos y tasas)</t>
  </si>
  <si>
    <t>Publicidad, propaganda y relaciones públicas</t>
  </si>
  <si>
    <t xml:space="preserve">D) Amortizaciones </t>
  </si>
  <si>
    <t>CUOTA</t>
  </si>
  <si>
    <t>E) Observaciones a la amortización</t>
  </si>
  <si>
    <t>F) Gastos de personal</t>
  </si>
  <si>
    <t>EMPLEO PREVISTO / GASTOS PERSONAL</t>
  </si>
  <si>
    <t>CATEGORÍA PROFESIONAL</t>
  </si>
  <si>
    <t>TOTAL AL AÑO</t>
  </si>
  <si>
    <r>
      <t xml:space="preserve">MANO DE OBRA DIRECTA. </t>
    </r>
    <r>
      <rPr>
        <sz val="10"/>
        <rFont val="Arial"/>
        <family val="2"/>
      </rPr>
      <t>Previsión de los costes salariales y de seguridad social de los empleados que participa directamente en la actividad objeto del negocio</t>
    </r>
  </si>
  <si>
    <r>
      <t xml:space="preserve">MANO DE OBRA INDIRECTA. </t>
    </r>
    <r>
      <rPr>
        <sz val="10"/>
        <rFont val="Arial"/>
        <family val="2"/>
      </rPr>
      <t>Previsión de los costes salariales y de seguridad social de los empleados que no participan directamente en el proceso productivo o entrega del bien o servicio</t>
    </r>
  </si>
  <si>
    <t xml:space="preserve">TOTAL </t>
  </si>
  <si>
    <t xml:space="preserve">G) Observaciones a los gastos anteriores </t>
  </si>
  <si>
    <t>(Indicar las fuentes utilizadas para obtener los datos de gasto)</t>
  </si>
  <si>
    <r>
      <t>CUENTA DE PÉRDIDAS Y GANANCIAS.</t>
    </r>
  </si>
  <si>
    <t xml:space="preserve"> Previsión de los beneficios o pérdidas que se obtendrán en el plazo de 5 años</t>
  </si>
  <si>
    <t>Año 1</t>
  </si>
  <si>
    <t>Año 2</t>
  </si>
  <si>
    <t>Año 3</t>
  </si>
  <si>
    <t>Año 4</t>
  </si>
  <si>
    <t>Año 5</t>
  </si>
  <si>
    <t>+</t>
  </si>
  <si>
    <t>VARIACIÓN DE EXISTENCIAS</t>
  </si>
  <si>
    <t>VENTAS NETAS</t>
  </si>
  <si>
    <t>-</t>
  </si>
  <si>
    <t>COSTE DE VENTAS</t>
  </si>
  <si>
    <t>Compra materias primas y materiales</t>
  </si>
  <si>
    <t>Mano de obra directa</t>
  </si>
  <si>
    <t>=</t>
  </si>
  <si>
    <t>Mano de obra indirecta</t>
  </si>
  <si>
    <t>AMORTIZACIONES</t>
  </si>
  <si>
    <t>INGRESOS EXTRAORDINARIOS</t>
  </si>
  <si>
    <t>GASTOS EXTRAORDINARIOS</t>
  </si>
  <si>
    <t>GASTOS FINANCIEROS</t>
  </si>
  <si>
    <t>B.A.I. (BENEFICIO ANTES DE IMPUESTOS)</t>
  </si>
  <si>
    <t>B.D.I. (BENEFICIO DESPUÉS DE IMPUESTO)</t>
  </si>
  <si>
    <t>CASH FLOW</t>
  </si>
  <si>
    <t>ANÁLISIS DE RENTABILIDAD</t>
  </si>
  <si>
    <t>A) Periodo de recuperación</t>
  </si>
  <si>
    <t>Plazo en el que recuperamos la inversión inicial a través de los flujos de caja netos, ingresos menos gastos, obtenidos con el proyecto.</t>
  </si>
  <si>
    <t>B) Valor actual neto (V.A.N.)</t>
  </si>
  <si>
    <t>Se obtiene a partir de la sumatoria del valor actual de los flujos de caja futuros que genera un proyecto, descontados a la tasa de actualización exigida por la empresa, restándole la inversión inicial. El VAN indica el resultado de la inversión, por lo que toda inversión con un VAN positivo crea valor para la empresa y es una inversión financieramente atractiva. Por el contrario, toda inversión con un VAN negativo destruye valor para la empresa, financieramente deberá desecharse.</t>
  </si>
  <si>
    <t xml:space="preserve">  </t>
  </si>
  <si>
    <t>C) Tasa de rendimiento interno (T.I.R.)</t>
  </si>
  <si>
    <t>Matemáticamente es la tasa de descuento que hace que el VAN sea igual a cero. Será entonces la tasa de rendimiento en % anual y acumulativo que provoca la inversión.</t>
  </si>
  <si>
    <t xml:space="preserve">   </t>
  </si>
  <si>
    <t>D) Observaciones sobre los conceptos de la cuenta de pérdidas y ganancias y el análisis de rentabilidad</t>
  </si>
  <si>
    <t>% Crecimiento 2º año respecto al 1º</t>
  </si>
  <si>
    <t>% Crecimiento 3º año respecto al 2º</t>
  </si>
  <si>
    <t>% Crecimiento 4º año respecto al 3º</t>
  </si>
  <si>
    <t>% Crecimiento 5º año respecto al 4º</t>
  </si>
  <si>
    <t>PREVISIÓN DE TESORERÍA</t>
  </si>
  <si>
    <t>Previsión mensual de los cobros y pagos que se harán en el plazo de un año</t>
  </si>
  <si>
    <t>PRESUPUESTO DE TESORERÍA</t>
  </si>
  <si>
    <t>mes 1</t>
  </si>
  <si>
    <t>mes 2</t>
  </si>
  <si>
    <t>mes 3</t>
  </si>
  <si>
    <t>mes 4</t>
  </si>
  <si>
    <t>mes 5</t>
  </si>
  <si>
    <t>mes 6</t>
  </si>
  <si>
    <t>mes 7</t>
  </si>
  <si>
    <t>mes 8</t>
  </si>
  <si>
    <t>mes 9</t>
  </si>
  <si>
    <t>mes 10</t>
  </si>
  <si>
    <t>mes 11</t>
  </si>
  <si>
    <t>mes 12</t>
  </si>
  <si>
    <t>(1) Saldo inicial</t>
  </si>
  <si>
    <t>Cobros</t>
  </si>
  <si>
    <t>- Por subvenciones</t>
  </si>
  <si>
    <t xml:space="preserve"> </t>
  </si>
  <si>
    <t>(2) Total cobros</t>
  </si>
  <si>
    <t>Pagos</t>
  </si>
  <si>
    <t>- A proveedores</t>
  </si>
  <si>
    <t>- Sueldos y Salarios, (Netos)</t>
  </si>
  <si>
    <t>- Seguridad Social</t>
  </si>
  <si>
    <t>- Publicidad, promoción y
  Relaciones Públicas</t>
  </si>
  <si>
    <t>- Primas de Seguros</t>
  </si>
  <si>
    <t>- Suministros (luz, tfno., etc.)</t>
  </si>
  <si>
    <t>- Tributos</t>
  </si>
  <si>
    <t>- Transporte</t>
  </si>
  <si>
    <t>- Arrendamientos</t>
  </si>
  <si>
    <t>- Gastos financieros</t>
  </si>
  <si>
    <t>- Por amortización de deudas</t>
  </si>
  <si>
    <t>- Pagos por inversión de
  Activo Fijo</t>
  </si>
  <si>
    <t>- Pagos diversos (especificar)</t>
  </si>
  <si>
    <t>(3) Total pagos</t>
  </si>
  <si>
    <t>(2-3) diferencia cobros/pagos</t>
  </si>
  <si>
    <t>(1+2-3) NECESIDAD O EXCESO DE TESORERÍA</t>
  </si>
  <si>
    <t>(TIPO IMPOSITIVO IGIC)</t>
  </si>
  <si>
    <t>- Por IGIC repercutido</t>
  </si>
  <si>
    <t>- Hacienda Pública
  (*IGIC e IRPF)</t>
  </si>
  <si>
    <t>(*) Diferencia entre IGIC soportado e IGIC repercutido</t>
  </si>
  <si>
    <t>BALANCE ACTIVO</t>
  </si>
  <si>
    <t>AÑO 1</t>
  </si>
  <si>
    <t>AÑO 2</t>
  </si>
  <si>
    <t>AÑO 3</t>
  </si>
  <si>
    <t>AÑO 4</t>
  </si>
  <si>
    <t>AÑO 5</t>
  </si>
  <si>
    <t>Otro inmovilizado material (especificar cuales)</t>
  </si>
  <si>
    <t>TOTAL ACTIVO</t>
  </si>
  <si>
    <t>BALANCE PASIVO</t>
  </si>
  <si>
    <t>TOTAL PASIVO</t>
  </si>
  <si>
    <t>Observaciones sobre el balance de situación</t>
  </si>
  <si>
    <t>SALDO ACUMULADO</t>
  </si>
  <si>
    <t>Años</t>
  </si>
  <si>
    <t>B) Observaciones a los ingresos previstos</t>
  </si>
  <si>
    <t>Nº Trabajadores</t>
  </si>
  <si>
    <t>Sueldo Bruto Anual</t>
  </si>
  <si>
    <t>Seg.Social de  Empresa</t>
  </si>
  <si>
    <t>Producto / Servicio</t>
  </si>
  <si>
    <t>Unidades</t>
  </si>
  <si>
    <t>Rebajas, Descuentos,…</t>
  </si>
  <si>
    <t>Concepto</t>
  </si>
  <si>
    <t>Importe</t>
  </si>
  <si>
    <t>Elemento</t>
  </si>
  <si>
    <t>Inversión</t>
  </si>
  <si>
    <t>Otro inmovilizado inmaterial (especificar)</t>
  </si>
  <si>
    <t xml:space="preserve">€ sin IGIC </t>
  </si>
  <si>
    <t>€ con IGIC incluido</t>
  </si>
  <si>
    <t>Otro inmovilizado material (especificar cual en Aptdo B.)</t>
  </si>
  <si>
    <t>Otros (especificar cual en Aptdo. B)</t>
  </si>
  <si>
    <t>% TIPO</t>
  </si>
  <si>
    <t>IMPOSITIVO</t>
  </si>
  <si>
    <t>Patentes y licencias de marcas</t>
  </si>
  <si>
    <t>Otro inmovilizado inmaterial (especificar cual en Aptdo. B)</t>
  </si>
  <si>
    <t>B.A.I.I. (BENEF. ANTES INTERESES/IMPUESTOS)</t>
  </si>
  <si>
    <t>- Otros conceptos(especificar)</t>
  </si>
  <si>
    <t>Otros (especificar cuales)</t>
  </si>
  <si>
    <t>Comisión de apertura (importe)</t>
  </si>
  <si>
    <t>Tipo de interés anual (%)</t>
  </si>
  <si>
    <t>Periodo de amortización (años)</t>
  </si>
  <si>
    <t>Periodo de carencia (años)</t>
  </si>
  <si>
    <t>Incluir Porcentaje</t>
  </si>
  <si>
    <t>Subvención Programa LEADER</t>
  </si>
  <si>
    <t>ANÁLISIS ECONÓMICO FINANCIERO PARA PROYECTOS PRODUCTIVOS PRESENTADOS AL EJE 4 (LEADER) DEL PDR DE CANARIAS EN LA ISLA DE LA PALMA</t>
  </si>
  <si>
    <t>Promotor:</t>
  </si>
  <si>
    <t>Título del Proyecto:</t>
  </si>
  <si>
    <t>Otros gastos (especificar cuales en las siguientes líneas)</t>
  </si>
  <si>
    <t>Otros gastos grales de fabricación o prestación de servicio (especificar Aptdo. D)</t>
  </si>
  <si>
    <t>Otros gastos fijos (especificar Aptdo. D)</t>
  </si>
  <si>
    <t>Otros (especificar en Aptdo. F)</t>
  </si>
  <si>
    <t>(1)</t>
  </si>
  <si>
    <t>(2)</t>
  </si>
  <si>
    <t>(3)</t>
  </si>
  <si>
    <t>(4)</t>
  </si>
  <si>
    <t>(1x2)-(3+4)</t>
  </si>
  <si>
    <t>% Amortización Anual</t>
  </si>
  <si>
    <t>Tasas de crecimiento anual de ventas y costes respecto al año anterior</t>
  </si>
  <si>
    <t xml:space="preserve">Tipo impositivo sobre beneficios en </t>
  </si>
  <si>
    <t xml:space="preserve">función del tipo de persona física o jurídica </t>
  </si>
  <si>
    <t>de producto/servicio ofertado</t>
  </si>
  <si>
    <t>% de IGIC aplicable en función del tipo</t>
  </si>
  <si>
    <r>
      <t xml:space="preserve">Devoluciones </t>
    </r>
    <r>
      <rPr>
        <sz val="10"/>
        <rFont val="Arial"/>
        <family val="2"/>
      </rPr>
      <t>(importe)</t>
    </r>
  </si>
  <si>
    <t>Precio unitario</t>
  </si>
  <si>
    <t>Fecha de elaboración:</t>
  </si>
  <si>
    <t>Nota importante: sólo rellenar las casillas sombreadas en color sepia</t>
  </si>
  <si>
    <t>(1) Por defecto y si no se solicitara préstamo, poner 1 año</t>
  </si>
  <si>
    <t>ACTIVO</t>
  </si>
  <si>
    <t>MARGEN BRUTO DE LA EXPLOTACIÓN</t>
  </si>
  <si>
    <t>GASTOS DE EXPLOTACIÓN</t>
  </si>
  <si>
    <t>BENEFICIO NETO DE LA EXPLOTACIÓN</t>
  </si>
  <si>
    <t>IMPUESTOS</t>
  </si>
  <si>
    <t>BALANCE DE SITUACIÓN PREVISIONAL A 5 AÑOS</t>
  </si>
  <si>
    <t>ACTIVO NO CORRIENTE</t>
  </si>
  <si>
    <t>Inmovilizado Intangible</t>
  </si>
  <si>
    <t>Licencias, patentes y marcas</t>
  </si>
  <si>
    <t>Inmovilizado Material</t>
  </si>
  <si>
    <t>ACTIVO CORRIENTE</t>
  </si>
  <si>
    <t>Gastos de establecimiento</t>
  </si>
  <si>
    <t>Inversiones financieras a largo plazo</t>
  </si>
  <si>
    <t>Amortizaciones</t>
  </si>
  <si>
    <r>
      <t xml:space="preserve">Deudores </t>
    </r>
    <r>
      <rPr>
        <sz val="10"/>
        <rFont val="Arial"/>
        <family val="2"/>
      </rPr>
      <t>(Clientes y otros créditos)</t>
    </r>
  </si>
  <si>
    <r>
      <t xml:space="preserve">Efectivo - Tesorería </t>
    </r>
    <r>
      <rPr>
        <sz val="10"/>
        <rFont val="Arial"/>
        <family val="2"/>
      </rPr>
      <t>(Caja + Bancos)</t>
    </r>
  </si>
  <si>
    <t>Capital Social</t>
  </si>
  <si>
    <t>Resultado del ejercicio (Cta. PyG)</t>
  </si>
  <si>
    <t>Resultado ejercicios anteriores (remanente)</t>
  </si>
  <si>
    <t xml:space="preserve">PATRIMONIO NETO </t>
  </si>
  <si>
    <t>PASIVO NO CORRIENTE (Acreedores a largo plazo)</t>
  </si>
  <si>
    <t>Otras deudas a largo plazo</t>
  </si>
  <si>
    <t>PASIVO CORRIENTE (Acreedores a corto plazo)</t>
  </si>
  <si>
    <t>Proveedores - Acreedores comerciales</t>
  </si>
  <si>
    <t>Péstamos con entidades de crédito a largo plazo</t>
  </si>
  <si>
    <t>Préstamos con entidades de crédito a corto plazo</t>
  </si>
  <si>
    <t>Deudas con Administraciones Públicas</t>
  </si>
  <si>
    <t>Otras deudas a corto plazo</t>
  </si>
  <si>
    <t>Inversiones en equipamiento e instalaciones</t>
  </si>
  <si>
    <t>Elementos de Transporte</t>
  </si>
  <si>
    <t>Herramientas, utillaje y enseres</t>
  </si>
  <si>
    <t>Otros (especificar)</t>
  </si>
  <si>
    <t>BALANCE DE SITUACIÓN</t>
  </si>
  <si>
    <t>TESORERÍA INICIAL</t>
  </si>
  <si>
    <t>BALANCE DE SITUACIÓN INCIAL</t>
  </si>
  <si>
    <t>Subvenciones</t>
  </si>
  <si>
    <t>PATRIMONIO NETO</t>
  </si>
  <si>
    <t>PASIVO NO CORRIENTE</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</si>
</sst>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quot;€&quot;"/>
    <numFmt numFmtId="166" formatCode="0.0%"/>
    <numFmt numFmtId="167" formatCode="[$-C0A]dddd\,\ dd&quot; de &quot;mmmm&quot; de &quot;yyyy"/>
    <numFmt numFmtId="168" formatCode="[$-C0A]d\ &quot;de&quot;\ mmmm\ &quot;de&quot;\ yyyy;@"/>
    <numFmt numFmtId="169" formatCode="&quot;Sí&quot;;&quot;Sí&quot;;&quot;No&quot;"/>
    <numFmt numFmtId="170" formatCode="&quot;Verdadero&quot;;&quot;Verdadero&quot;;&quot;Falso&quot;"/>
    <numFmt numFmtId="171" formatCode="&quot;Activado&quot;;&quot;Activado&quot;;&quot;Desactivado&quot;"/>
    <numFmt numFmtId="172" formatCode="[$€-2]\ #,##0.00_);[Red]\([$€-2]\ #,##0.00\)"/>
  </numFmts>
  <fonts count="86">
    <font>
      <sz val="11"/>
      <color theme="1"/>
      <name val="Calibri"/>
      <family val="2"/>
    </font>
    <font>
      <sz val="11"/>
      <color indexed="8"/>
      <name val="Calibri"/>
      <family val="2"/>
    </font>
    <font>
      <b/>
      <sz val="14"/>
      <color indexed="18"/>
      <name val="Arial"/>
      <family val="2"/>
    </font>
    <font>
      <b/>
      <sz val="10"/>
      <color indexed="18"/>
      <name val="Arial"/>
      <family val="2"/>
    </font>
    <font>
      <sz val="10"/>
      <color indexed="18"/>
      <name val="Arial"/>
      <family val="2"/>
    </font>
    <font>
      <b/>
      <sz val="12"/>
      <color indexed="9"/>
      <name val="Arial"/>
      <family val="2"/>
    </font>
    <font>
      <b/>
      <sz val="11"/>
      <name val="Arial"/>
      <family val="2"/>
    </font>
    <font>
      <b/>
      <sz val="10"/>
      <name val="Arial"/>
      <family val="2"/>
    </font>
    <font>
      <sz val="10"/>
      <name val="Arial"/>
      <family val="2"/>
    </font>
    <font>
      <b/>
      <sz val="12"/>
      <name val="Arial"/>
      <family val="2"/>
    </font>
    <font>
      <sz val="8"/>
      <name val="Arial"/>
      <family val="2"/>
    </font>
    <font>
      <b/>
      <sz val="14"/>
      <name val="Arial"/>
      <family val="2"/>
    </font>
    <font>
      <b/>
      <sz val="16"/>
      <name val="Arial"/>
      <family val="2"/>
    </font>
    <font>
      <b/>
      <sz val="10"/>
      <color indexed="9"/>
      <name val="Arial"/>
      <family val="2"/>
    </font>
    <font>
      <b/>
      <sz val="16"/>
      <color indexed="18"/>
      <name val="Arial"/>
      <family val="2"/>
    </font>
    <font>
      <b/>
      <sz val="11"/>
      <color indexed="9"/>
      <name val="Arial"/>
      <family val="2"/>
    </font>
    <font>
      <sz val="11"/>
      <color indexed="9"/>
      <name val="Arial"/>
      <family val="2"/>
    </font>
    <font>
      <sz val="11"/>
      <name val="Arial"/>
      <family val="2"/>
    </font>
    <font>
      <b/>
      <sz val="11"/>
      <color indexed="18"/>
      <name val="Arial"/>
      <family val="2"/>
    </font>
    <font>
      <b/>
      <i/>
      <sz val="8"/>
      <color indexed="18"/>
      <name val="Arial"/>
      <family val="2"/>
    </font>
    <font>
      <b/>
      <sz val="9"/>
      <name val="Arial"/>
      <family val="2"/>
    </font>
    <font>
      <i/>
      <sz val="10"/>
      <name val="Arial"/>
      <family val="2"/>
    </font>
    <font>
      <sz val="9"/>
      <name val="Arial"/>
      <family val="2"/>
    </font>
    <font>
      <sz val="8"/>
      <color indexed="18"/>
      <name val="Arial"/>
      <family val="2"/>
    </font>
    <font>
      <sz val="8"/>
      <color indexed="9"/>
      <name val="Arial"/>
      <family val="2"/>
    </font>
    <font>
      <b/>
      <sz val="8"/>
      <name val="Arial"/>
      <family val="2"/>
    </font>
    <font>
      <b/>
      <i/>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sz val="16"/>
      <color indexed="8"/>
      <name val="Calibri"/>
      <family val="2"/>
    </font>
    <font>
      <sz val="11"/>
      <name val="Calibri"/>
      <family val="2"/>
    </font>
    <font>
      <sz val="10"/>
      <color indexed="8"/>
      <name val="Calibri"/>
      <family val="2"/>
    </font>
    <font>
      <b/>
      <sz val="10"/>
      <color indexed="8"/>
      <name val="Arial"/>
      <family val="2"/>
    </font>
    <font>
      <sz val="9"/>
      <color indexed="8"/>
      <name val="Calibri"/>
      <family val="2"/>
    </font>
    <font>
      <sz val="12"/>
      <color indexed="55"/>
      <name val="Calibri"/>
      <family val="2"/>
    </font>
    <font>
      <sz val="12"/>
      <color indexed="8"/>
      <name val="Arial"/>
      <family val="2"/>
    </font>
    <font>
      <b/>
      <sz val="14"/>
      <color indexed="8"/>
      <name val="Arial"/>
      <family val="2"/>
    </font>
    <font>
      <sz val="9"/>
      <color indexed="8"/>
      <name val="Arial"/>
      <family val="2"/>
    </font>
    <font>
      <sz val="10"/>
      <color indexed="8"/>
      <name val="Arial"/>
      <family val="2"/>
    </font>
    <font>
      <sz val="10"/>
      <color indexed="10"/>
      <name val="Arial"/>
      <family val="2"/>
    </font>
    <font>
      <sz val="9"/>
      <color indexed="10"/>
      <name val="Calibri"/>
      <family val="2"/>
    </font>
    <font>
      <b/>
      <sz val="10"/>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16"/>
      <color theme="1"/>
      <name val="Calibri"/>
      <family val="2"/>
    </font>
    <font>
      <sz val="10"/>
      <color theme="1"/>
      <name val="Calibri"/>
      <family val="2"/>
    </font>
    <font>
      <b/>
      <sz val="10"/>
      <color theme="1"/>
      <name val="Arial"/>
      <family val="2"/>
    </font>
    <font>
      <sz val="9"/>
      <color theme="1"/>
      <name val="Calibri"/>
      <family val="2"/>
    </font>
    <font>
      <sz val="12"/>
      <color theme="0" tint="-0.24997000396251678"/>
      <name val="Calibri"/>
      <family val="2"/>
    </font>
    <font>
      <sz val="12"/>
      <color theme="1"/>
      <name val="Arial"/>
      <family val="2"/>
    </font>
    <font>
      <b/>
      <sz val="14"/>
      <color theme="1"/>
      <name val="Arial"/>
      <family val="2"/>
    </font>
    <font>
      <sz val="9"/>
      <color theme="1"/>
      <name val="Arial"/>
      <family val="2"/>
    </font>
    <font>
      <sz val="10"/>
      <color theme="1"/>
      <name val="Arial"/>
      <family val="2"/>
    </font>
    <font>
      <sz val="10"/>
      <color rgb="FFFF0000"/>
      <name val="Arial"/>
      <family val="2"/>
    </font>
    <font>
      <sz val="9"/>
      <color rgb="FFFF0000"/>
      <name val="Calibri"/>
      <family val="2"/>
    </font>
    <font>
      <b/>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DF93"/>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9"/>
        <bgColor indexed="64"/>
      </patternFill>
    </fill>
    <fill>
      <patternFill patternType="solid">
        <fgColor theme="0"/>
        <bgColor indexed="64"/>
      </patternFill>
    </fill>
    <fill>
      <patternFill patternType="solid">
        <fgColor indexed="55"/>
        <bgColor indexed="64"/>
      </patternFill>
    </fill>
    <fill>
      <patternFill patternType="solid">
        <fgColor indexed="22"/>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style="medium"/>
      <top style="thin"/>
      <bottom style="thin"/>
    </border>
    <border>
      <left style="thin"/>
      <right style="medium"/>
      <top style="thin"/>
      <bottom style="medium"/>
    </border>
    <border>
      <left style="medium"/>
      <right>
        <color indexed="63"/>
      </right>
      <top>
        <color indexed="63"/>
      </top>
      <bottom>
        <color indexed="63"/>
      </bottom>
    </border>
    <border>
      <left style="thin"/>
      <right style="thin"/>
      <top style="thin"/>
      <bottom style="thin"/>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color indexed="63"/>
      </top>
      <bottom style="medium"/>
    </border>
    <border>
      <left style="medium"/>
      <right style="medium"/>
      <top style="medium"/>
      <bottom style="medium"/>
    </border>
    <border>
      <left style="medium"/>
      <right style="medium"/>
      <top>
        <color indexed="63"/>
      </top>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medium"/>
      <right style="thin"/>
      <top style="medium"/>
      <bottom style="medium"/>
    </border>
    <border>
      <left>
        <color indexed="63"/>
      </left>
      <right>
        <color indexed="63"/>
      </right>
      <top>
        <color indexed="63"/>
      </top>
      <bottom style="medium"/>
    </border>
    <border>
      <left style="thin"/>
      <right style="thin"/>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dotted"/>
      <right style="dotted"/>
      <top style="dotted"/>
      <bottom style="dotted"/>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medium"/>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style="medium"/>
      <top style="thin"/>
      <bottom style="thin"/>
    </border>
    <border>
      <left style="medium"/>
      <right style="medium"/>
      <top style="thin"/>
      <bottom style="medium"/>
    </border>
    <border>
      <left>
        <color indexed="63"/>
      </left>
      <right style="thin"/>
      <top style="thin"/>
      <bottom>
        <color indexed="63"/>
      </bottom>
    </border>
    <border>
      <left>
        <color indexed="63"/>
      </left>
      <right style="thin"/>
      <top>
        <color indexed="63"/>
      </top>
      <bottom style="thin"/>
    </border>
    <border>
      <left style="dotted"/>
      <right style="dotted"/>
      <top style="dotted"/>
      <bottom>
        <color indexed="63"/>
      </bottom>
    </border>
    <border>
      <left style="dotted"/>
      <right style="dotted"/>
      <top>
        <color indexed="63"/>
      </top>
      <bottom>
        <color indexed="63"/>
      </bottom>
    </border>
    <border>
      <left style="dotted"/>
      <right style="dotted"/>
      <top>
        <color indexed="63"/>
      </top>
      <bottom style="dotted"/>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style="thin"/>
      <right>
        <color indexed="63"/>
      </right>
      <top style="medium"/>
      <bottom style="medium"/>
    </border>
    <border>
      <left>
        <color indexed="63"/>
      </left>
      <right style="medium"/>
      <top style="thin"/>
      <bottom style="thin"/>
    </border>
    <border>
      <left style="thin"/>
      <right style="thin"/>
      <top style="thin"/>
      <bottom>
        <color indexed="63"/>
      </bottom>
    </border>
    <border>
      <left style="medium"/>
      <right style="thin"/>
      <top>
        <color indexed="63"/>
      </top>
      <bottom style="thin"/>
    </border>
    <border>
      <left>
        <color indexed="63"/>
      </left>
      <right style="thin"/>
      <top style="medium"/>
      <bottom style="medium"/>
    </border>
    <border>
      <left>
        <color indexed="63"/>
      </left>
      <right style="thin"/>
      <top style="medium"/>
      <bottom>
        <color indexed="63"/>
      </bottom>
    </border>
    <border>
      <left style="thin"/>
      <right>
        <color indexed="63"/>
      </right>
      <top style="medium"/>
      <bottom>
        <color indexed="63"/>
      </bottom>
    </border>
    <border>
      <left style="medium"/>
      <right style="medium"/>
      <top>
        <color indexed="63"/>
      </top>
      <bottom>
        <color indexed="63"/>
      </bottom>
    </border>
    <border>
      <left style="medium"/>
      <right style="medium"/>
      <top style="medium"/>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dotted"/>
      <right style="dotted"/>
      <top style="dotted"/>
      <bottom style="thin"/>
    </border>
    <border>
      <left style="dotted"/>
      <right style="dotted"/>
      <top style="thin"/>
      <bottom style="thin"/>
    </border>
    <border>
      <left style="dotted"/>
      <right style="dotted"/>
      <top style="thin"/>
      <bottom style="dotted"/>
    </border>
    <border>
      <left style="thin"/>
      <right style="medium"/>
      <top style="thin"/>
      <bottom>
        <color indexed="63"/>
      </bottom>
    </border>
    <border>
      <left style="medium"/>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3" fillId="29" borderId="1" applyNumberFormat="0" applyAlignment="0" applyProtection="0"/>
    <xf numFmtId="0" fontId="6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6" fillId="21" borderId="5"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62" fillId="0" borderId="8" applyNumberFormat="0" applyFill="0" applyAlignment="0" applyProtection="0"/>
    <xf numFmtId="0" fontId="72" fillId="0" borderId="9" applyNumberFormat="0" applyFill="0" applyAlignment="0" applyProtection="0"/>
  </cellStyleXfs>
  <cellXfs count="560">
    <xf numFmtId="0" fontId="0" fillId="0" borderId="0" xfId="0" applyFont="1" applyAlignment="1">
      <alignment/>
    </xf>
    <xf numFmtId="0" fontId="2" fillId="0" borderId="0" xfId="0" applyFont="1" applyBorder="1" applyAlignment="1" applyProtection="1">
      <alignment horizontal="left" vertical="center"/>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8" fillId="0" borderId="10" xfId="0" applyFont="1" applyFill="1" applyBorder="1" applyAlignment="1" applyProtection="1">
      <alignment horizontal="left" vertical="center"/>
      <protection/>
    </xf>
    <xf numFmtId="0" fontId="8" fillId="0" borderId="11" xfId="0" applyFont="1" applyFill="1" applyBorder="1" applyAlignment="1" applyProtection="1">
      <alignment horizontal="left" vertical="center"/>
      <protection/>
    </xf>
    <xf numFmtId="0" fontId="8" fillId="0" borderId="10" xfId="0" applyFont="1" applyFill="1" applyBorder="1" applyAlignment="1" applyProtection="1">
      <alignment vertical="center"/>
      <protection/>
    </xf>
    <xf numFmtId="0" fontId="8" fillId="0" borderId="11" xfId="0" applyFont="1" applyFill="1" applyBorder="1" applyAlignment="1" applyProtection="1">
      <alignment vertical="center"/>
      <protection/>
    </xf>
    <xf numFmtId="0" fontId="8" fillId="0" borderId="12" xfId="0" applyFont="1" applyFill="1" applyBorder="1" applyAlignment="1" applyProtection="1">
      <alignment vertical="center"/>
      <protection/>
    </xf>
    <xf numFmtId="0" fontId="7" fillId="0" borderId="10"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7" fillId="0" borderId="10" xfId="0" applyFont="1" applyFill="1" applyBorder="1" applyAlignment="1" applyProtection="1">
      <alignment horizontal="left" vertical="center"/>
      <protection/>
    </xf>
    <xf numFmtId="0" fontId="7" fillId="0" borderId="11" xfId="0" applyFont="1" applyFill="1" applyBorder="1" applyAlignment="1" applyProtection="1">
      <alignment horizontal="left" vertical="center"/>
      <protection/>
    </xf>
    <xf numFmtId="0" fontId="8" fillId="0" borderId="0" xfId="0" applyFont="1" applyAlignment="1" applyProtection="1">
      <alignment horizontal="left" vertical="center"/>
      <protection/>
    </xf>
    <xf numFmtId="0" fontId="11" fillId="0" borderId="0" xfId="0" applyFont="1" applyBorder="1" applyAlignment="1" applyProtection="1">
      <alignment horizontal="left" vertical="center"/>
      <protection/>
    </xf>
    <xf numFmtId="0" fontId="0" fillId="0" borderId="0" xfId="0" applyFont="1" applyAlignment="1">
      <alignment/>
    </xf>
    <xf numFmtId="0" fontId="73" fillId="0" borderId="0" xfId="0" applyFont="1" applyAlignment="1">
      <alignment/>
    </xf>
    <xf numFmtId="0" fontId="0" fillId="0" borderId="0" xfId="0" applyBorder="1" applyAlignment="1" applyProtection="1">
      <alignment vertical="center"/>
      <protection/>
    </xf>
    <xf numFmtId="0" fontId="0" fillId="0" borderId="0" xfId="0" applyAlignment="1" applyProtection="1">
      <alignment vertical="center"/>
      <protection/>
    </xf>
    <xf numFmtId="0" fontId="12" fillId="0" borderId="0" xfId="0" applyFont="1" applyBorder="1" applyAlignment="1" applyProtection="1">
      <alignment horizontal="left" vertical="center"/>
      <protection/>
    </xf>
    <xf numFmtId="3" fontId="2" fillId="0" borderId="0" xfId="0" applyNumberFormat="1" applyFont="1" applyBorder="1" applyAlignment="1" applyProtection="1">
      <alignment horizontal="left" vertical="center"/>
      <protection/>
    </xf>
    <xf numFmtId="3" fontId="9" fillId="0" borderId="0" xfId="0" applyNumberFormat="1" applyFont="1" applyBorder="1" applyAlignment="1" applyProtection="1">
      <alignment horizontal="right" vertical="center"/>
      <protection/>
    </xf>
    <xf numFmtId="3" fontId="0" fillId="0" borderId="0" xfId="0" applyNumberFormat="1" applyAlignment="1" applyProtection="1">
      <alignment vertical="center"/>
      <protection/>
    </xf>
    <xf numFmtId="1" fontId="8" fillId="0" borderId="13" xfId="0" applyNumberFormat="1" applyFont="1" applyFill="1" applyBorder="1" applyAlignment="1" applyProtection="1">
      <alignment horizontal="center" vertical="center"/>
      <protection/>
    </xf>
    <xf numFmtId="1" fontId="8" fillId="0" borderId="14" xfId="0" applyNumberFormat="1" applyFont="1" applyBorder="1" applyAlignment="1" applyProtection="1">
      <alignment horizontal="center" vertical="center"/>
      <protection/>
    </xf>
    <xf numFmtId="1" fontId="8" fillId="0" borderId="15" xfId="0" applyNumberFormat="1" applyFont="1" applyBorder="1" applyAlignment="1" applyProtection="1">
      <alignment horizontal="center" vertical="center"/>
      <protection/>
    </xf>
    <xf numFmtId="1" fontId="8" fillId="0" borderId="16" xfId="0" applyNumberFormat="1" applyFont="1" applyBorder="1" applyAlignment="1" applyProtection="1">
      <alignment horizontal="center" vertical="center"/>
      <protection/>
    </xf>
    <xf numFmtId="3" fontId="8" fillId="33" borderId="17" xfId="0" applyNumberFormat="1" applyFont="1" applyFill="1" applyBorder="1" applyAlignment="1" applyProtection="1">
      <alignment horizontal="right" vertical="center"/>
      <protection locked="0"/>
    </xf>
    <xf numFmtId="3" fontId="8" fillId="33" borderId="18" xfId="0" applyNumberFormat="1" applyFont="1" applyFill="1" applyBorder="1" applyAlignment="1" applyProtection="1">
      <alignment horizontal="right" vertical="center"/>
      <protection locked="0"/>
    </xf>
    <xf numFmtId="10" fontId="8" fillId="33" borderId="17" xfId="0" applyNumberFormat="1" applyFont="1" applyFill="1" applyBorder="1" applyAlignment="1" applyProtection="1">
      <alignment horizontal="right" vertical="center"/>
      <protection locked="0"/>
    </xf>
    <xf numFmtId="3" fontId="14" fillId="0" borderId="0" xfId="0" applyNumberFormat="1" applyFont="1" applyBorder="1" applyAlignment="1" applyProtection="1">
      <alignment horizontal="left" vertical="center"/>
      <protection/>
    </xf>
    <xf numFmtId="0" fontId="74" fillId="0" borderId="0" xfId="0" applyFont="1" applyAlignment="1">
      <alignment/>
    </xf>
    <xf numFmtId="0" fontId="0" fillId="0" borderId="0" xfId="0" applyBorder="1" applyAlignment="1" applyProtection="1">
      <alignment horizontal="left" vertical="center"/>
      <protection/>
    </xf>
    <xf numFmtId="3" fontId="8" fillId="0" borderId="0" xfId="0" applyNumberFormat="1" applyFont="1" applyBorder="1" applyAlignment="1" applyProtection="1">
      <alignment horizontal="left" vertical="center"/>
      <protection/>
    </xf>
    <xf numFmtId="0" fontId="0" fillId="0" borderId="0" xfId="0" applyAlignment="1" applyProtection="1">
      <alignment horizontal="left" vertical="center"/>
      <protection/>
    </xf>
    <xf numFmtId="3" fontId="7" fillId="0" borderId="0" xfId="0" applyNumberFormat="1" applyFont="1" applyBorder="1" applyAlignment="1" applyProtection="1">
      <alignment horizontal="right" vertical="center"/>
      <protection/>
    </xf>
    <xf numFmtId="0" fontId="0" fillId="0" borderId="0" xfId="0" applyBorder="1" applyAlignment="1" applyProtection="1">
      <alignment horizontal="center" vertical="center"/>
      <protection/>
    </xf>
    <xf numFmtId="3" fontId="8" fillId="0" borderId="0" xfId="0" applyNumberFormat="1" applyFont="1" applyFill="1" applyBorder="1" applyAlignment="1" applyProtection="1">
      <alignment horizontal="right" vertical="center"/>
      <protection locked="0"/>
    </xf>
    <xf numFmtId="0" fontId="0" fillId="0" borderId="19" xfId="0" applyBorder="1" applyAlignment="1" applyProtection="1">
      <alignment vertical="center"/>
      <protection/>
    </xf>
    <xf numFmtId="3" fontId="7" fillId="0" borderId="20" xfId="0" applyNumberFormat="1" applyFont="1" applyBorder="1" applyAlignment="1" applyProtection="1">
      <alignment horizontal="center" vertical="center"/>
      <protection/>
    </xf>
    <xf numFmtId="3" fontId="0" fillId="0" borderId="0" xfId="0" applyNumberFormat="1" applyAlignment="1" applyProtection="1">
      <alignment horizontal="right" vertical="center"/>
      <protection/>
    </xf>
    <xf numFmtId="3" fontId="7" fillId="0" borderId="21" xfId="0" applyNumberFormat="1" applyFont="1" applyBorder="1" applyAlignment="1" applyProtection="1">
      <alignment horizontal="center" vertical="center" wrapText="1"/>
      <protection/>
    </xf>
    <xf numFmtId="3" fontId="7" fillId="0" borderId="22" xfId="0" applyNumberFormat="1" applyFont="1" applyBorder="1" applyAlignment="1" applyProtection="1">
      <alignment horizontal="center" vertical="center" wrapText="1"/>
      <protection/>
    </xf>
    <xf numFmtId="0" fontId="4" fillId="0" borderId="0" xfId="0" applyFont="1" applyAlignment="1" applyProtection="1">
      <alignment vertical="center"/>
      <protection/>
    </xf>
    <xf numFmtId="4" fontId="8" fillId="0" borderId="23" xfId="0" applyNumberFormat="1" applyFont="1" applyBorder="1" applyAlignment="1" applyProtection="1">
      <alignment horizontal="right" vertical="center"/>
      <protection/>
    </xf>
    <xf numFmtId="4" fontId="8" fillId="0" borderId="24" xfId="0" applyNumberFormat="1" applyFont="1" applyBorder="1" applyAlignment="1" applyProtection="1">
      <alignment horizontal="right" vertical="center"/>
      <protection/>
    </xf>
    <xf numFmtId="4" fontId="7" fillId="0" borderId="25" xfId="0" applyNumberFormat="1" applyFont="1" applyBorder="1" applyAlignment="1" applyProtection="1">
      <alignment horizontal="right" vertical="center"/>
      <protection/>
    </xf>
    <xf numFmtId="4" fontId="7" fillId="0" borderId="26" xfId="0" applyNumberFormat="1" applyFont="1" applyBorder="1" applyAlignment="1" applyProtection="1">
      <alignment horizontal="right" vertical="center"/>
      <protection/>
    </xf>
    <xf numFmtId="4" fontId="8" fillId="33" borderId="17" xfId="0" applyNumberFormat="1" applyFont="1" applyFill="1" applyBorder="1" applyAlignment="1" applyProtection="1">
      <alignment horizontal="right" vertical="center"/>
      <protection locked="0"/>
    </xf>
    <xf numFmtId="4" fontId="8" fillId="0" borderId="27" xfId="0" applyNumberFormat="1" applyFont="1" applyBorder="1" applyAlignment="1" applyProtection="1">
      <alignment horizontal="right" vertical="center"/>
      <protection/>
    </xf>
    <xf numFmtId="4" fontId="8" fillId="0" borderId="28" xfId="0" applyNumberFormat="1" applyFont="1" applyBorder="1" applyAlignment="1" applyProtection="1">
      <alignment vertical="center"/>
      <protection/>
    </xf>
    <xf numFmtId="4" fontId="8" fillId="0" borderId="20" xfId="0" applyNumberFormat="1" applyFont="1" applyBorder="1" applyAlignment="1" applyProtection="1">
      <alignment horizontal="right" vertical="center"/>
      <protection/>
    </xf>
    <xf numFmtId="4" fontId="8" fillId="0" borderId="17" xfId="0" applyNumberFormat="1" applyFont="1" applyBorder="1" applyAlignment="1" applyProtection="1">
      <alignment horizontal="right" vertical="center"/>
      <protection/>
    </xf>
    <xf numFmtId="4" fontId="8" fillId="0" borderId="29" xfId="0" applyNumberFormat="1" applyFont="1" applyFill="1" applyBorder="1" applyAlignment="1" applyProtection="1">
      <alignment horizontal="right" vertical="center"/>
      <protection/>
    </xf>
    <xf numFmtId="4" fontId="8" fillId="0" borderId="29" xfId="0" applyNumberFormat="1" applyFont="1" applyBorder="1" applyAlignment="1" applyProtection="1">
      <alignment horizontal="right" vertical="center"/>
      <protection/>
    </xf>
    <xf numFmtId="4" fontId="8" fillId="0" borderId="18" xfId="0" applyNumberFormat="1" applyFont="1" applyBorder="1" applyAlignment="1" applyProtection="1">
      <alignment horizontal="right" vertical="center"/>
      <protection/>
    </xf>
    <xf numFmtId="0" fontId="13" fillId="34" borderId="30" xfId="0" applyFont="1" applyFill="1" applyBorder="1" applyAlignment="1" applyProtection="1">
      <alignment horizontal="center" vertical="center"/>
      <protection/>
    </xf>
    <xf numFmtId="3" fontId="13" fillId="34" borderId="21" xfId="0" applyNumberFormat="1" applyFont="1" applyFill="1" applyBorder="1" applyAlignment="1" applyProtection="1">
      <alignment horizontal="center" vertical="center"/>
      <protection/>
    </xf>
    <xf numFmtId="3" fontId="13" fillId="34" borderId="22" xfId="0" applyNumberFormat="1" applyFont="1" applyFill="1" applyBorder="1" applyAlignment="1" applyProtection="1">
      <alignment horizontal="center" vertical="center"/>
      <protection/>
    </xf>
    <xf numFmtId="0" fontId="45" fillId="0" borderId="0" xfId="0" applyFont="1" applyAlignment="1" applyProtection="1">
      <alignment vertical="center"/>
      <protection/>
    </xf>
    <xf numFmtId="3" fontId="45" fillId="0" borderId="0" xfId="0" applyNumberFormat="1" applyFont="1" applyAlignment="1" applyProtection="1">
      <alignment horizontal="right" vertical="center"/>
      <protection/>
    </xf>
    <xf numFmtId="3" fontId="11" fillId="0" borderId="0" xfId="0" applyNumberFormat="1" applyFont="1" applyBorder="1" applyAlignment="1" applyProtection="1">
      <alignment horizontal="right" vertical="center"/>
      <protection/>
    </xf>
    <xf numFmtId="3" fontId="7" fillId="0" borderId="0" xfId="0" applyNumberFormat="1" applyFont="1" applyAlignment="1" applyProtection="1">
      <alignment horizontal="right" vertical="center"/>
      <protection/>
    </xf>
    <xf numFmtId="0" fontId="11" fillId="0" borderId="0" xfId="0" applyFont="1" applyBorder="1" applyAlignment="1" applyProtection="1">
      <alignment vertical="center"/>
      <protection/>
    </xf>
    <xf numFmtId="0" fontId="11" fillId="0" borderId="31" xfId="0" applyFont="1" applyBorder="1" applyAlignment="1" applyProtection="1">
      <alignment vertical="center"/>
      <protection/>
    </xf>
    <xf numFmtId="0" fontId="17" fillId="0" borderId="31" xfId="0" applyFont="1" applyBorder="1" applyAlignment="1" applyProtection="1">
      <alignment vertical="center"/>
      <protection/>
    </xf>
    <xf numFmtId="0" fontId="18" fillId="0" borderId="0" xfId="0" applyFont="1" applyBorder="1" applyAlignment="1" applyProtection="1">
      <alignment vertical="center"/>
      <protection/>
    </xf>
    <xf numFmtId="3" fontId="18" fillId="0" borderId="0" xfId="0" applyNumberFormat="1" applyFont="1" applyBorder="1" applyAlignment="1" applyProtection="1">
      <alignment vertical="center"/>
      <protection/>
    </xf>
    <xf numFmtId="0" fontId="3" fillId="0" borderId="0" xfId="0" applyFont="1" applyBorder="1" applyAlignment="1" applyProtection="1">
      <alignment horizontal="right" vertical="center"/>
      <protection/>
    </xf>
    <xf numFmtId="0" fontId="3" fillId="0" borderId="0" xfId="0" applyFont="1" applyAlignment="1" applyProtection="1">
      <alignment vertical="center"/>
      <protection/>
    </xf>
    <xf numFmtId="165" fontId="7" fillId="0" borderId="26" xfId="0" applyNumberFormat="1" applyFont="1" applyBorder="1" applyAlignment="1" applyProtection="1">
      <alignment horizontal="right" vertical="center"/>
      <protection/>
    </xf>
    <xf numFmtId="0" fontId="19" fillId="0" borderId="0" xfId="0" applyFont="1" applyFill="1" applyAlignment="1" applyProtection="1">
      <alignment horizontal="left" vertical="center"/>
      <protection/>
    </xf>
    <xf numFmtId="3" fontId="4" fillId="0" borderId="0" xfId="0" applyNumberFormat="1" applyFont="1" applyBorder="1" applyAlignment="1" applyProtection="1">
      <alignment horizontal="center" vertical="center"/>
      <protection/>
    </xf>
    <xf numFmtId="165" fontId="7" fillId="0" borderId="0" xfId="0" applyNumberFormat="1" applyFont="1" applyBorder="1" applyAlignment="1" applyProtection="1">
      <alignment horizontal="right" vertical="center"/>
      <protection/>
    </xf>
    <xf numFmtId="165" fontId="3" fillId="0" borderId="0" xfId="0" applyNumberFormat="1" applyFont="1" applyBorder="1" applyAlignment="1" applyProtection="1">
      <alignment horizontal="right" vertical="center"/>
      <protection/>
    </xf>
    <xf numFmtId="165" fontId="4" fillId="0" borderId="0" xfId="0" applyNumberFormat="1" applyFont="1" applyBorder="1" applyAlignment="1" applyProtection="1">
      <alignment horizontal="right" vertical="center"/>
      <protection/>
    </xf>
    <xf numFmtId="4" fontId="8" fillId="33" borderId="32" xfId="0" applyNumberFormat="1" applyFont="1" applyFill="1" applyBorder="1" applyAlignment="1" applyProtection="1">
      <alignment horizontal="right" vertical="center"/>
      <protection locked="0"/>
    </xf>
    <xf numFmtId="4" fontId="8" fillId="33" borderId="20" xfId="0" applyNumberFormat="1" applyFont="1" applyFill="1" applyBorder="1" applyAlignment="1" applyProtection="1">
      <alignment horizontal="right" vertical="center"/>
      <protection locked="0"/>
    </xf>
    <xf numFmtId="4" fontId="8" fillId="33" borderId="29" xfId="0" applyNumberFormat="1" applyFont="1" applyFill="1" applyBorder="1" applyAlignment="1" applyProtection="1">
      <alignment horizontal="right" vertical="center"/>
      <protection locked="0"/>
    </xf>
    <xf numFmtId="10" fontId="8" fillId="33" borderId="33" xfId="0" applyNumberFormat="1" applyFont="1" applyFill="1" applyBorder="1" applyAlignment="1" applyProtection="1">
      <alignment vertical="center"/>
      <protection locked="0"/>
    </xf>
    <xf numFmtId="10" fontId="8" fillId="33" borderId="34" xfId="0" applyNumberFormat="1" applyFont="1" applyFill="1" applyBorder="1" applyAlignment="1" applyProtection="1">
      <alignment vertical="center"/>
      <protection locked="0"/>
    </xf>
    <xf numFmtId="10" fontId="8" fillId="33" borderId="35" xfId="0" applyNumberFormat="1" applyFont="1" applyFill="1" applyBorder="1" applyAlignment="1" applyProtection="1">
      <alignment vertical="center"/>
      <protection locked="0"/>
    </xf>
    <xf numFmtId="3" fontId="8" fillId="33" borderId="36" xfId="0" applyNumberFormat="1" applyFont="1" applyFill="1" applyBorder="1" applyAlignment="1" applyProtection="1">
      <alignment vertical="center"/>
      <protection locked="0"/>
    </xf>
    <xf numFmtId="3" fontId="8" fillId="33" borderId="27" xfId="0" applyNumberFormat="1" applyFont="1" applyFill="1" applyBorder="1" applyAlignment="1" applyProtection="1">
      <alignment vertical="center"/>
      <protection locked="0"/>
    </xf>
    <xf numFmtId="3" fontId="7" fillId="33" borderId="32" xfId="0" applyNumberFormat="1" applyFont="1" applyFill="1" applyBorder="1" applyAlignment="1" applyProtection="1">
      <alignment vertical="center"/>
      <protection locked="0"/>
    </xf>
    <xf numFmtId="3" fontId="8" fillId="33" borderId="34" xfId="0" applyNumberFormat="1" applyFont="1" applyFill="1" applyBorder="1" applyAlignment="1" applyProtection="1">
      <alignment vertical="center"/>
      <protection locked="0"/>
    </xf>
    <xf numFmtId="3" fontId="8" fillId="33" borderId="20" xfId="0" applyNumberFormat="1" applyFont="1" applyFill="1" applyBorder="1" applyAlignment="1" applyProtection="1">
      <alignment vertical="center"/>
      <protection locked="0"/>
    </xf>
    <xf numFmtId="3" fontId="8" fillId="33" borderId="29" xfId="0" applyNumberFormat="1" applyFont="1" applyFill="1" applyBorder="1" applyAlignment="1" applyProtection="1">
      <alignment vertical="center"/>
      <protection locked="0"/>
    </xf>
    <xf numFmtId="3" fontId="7" fillId="33" borderId="20" xfId="0" applyNumberFormat="1" applyFont="1" applyFill="1" applyBorder="1" applyAlignment="1" applyProtection="1">
      <alignment vertical="center"/>
      <protection locked="0"/>
    </xf>
    <xf numFmtId="3" fontId="8" fillId="33" borderId="35" xfId="0" applyNumberFormat="1" applyFont="1" applyFill="1" applyBorder="1" applyAlignment="1" applyProtection="1">
      <alignment vertical="center"/>
      <protection locked="0"/>
    </xf>
    <xf numFmtId="0" fontId="11" fillId="0" borderId="0" xfId="0" applyFont="1" applyBorder="1" applyAlignment="1" applyProtection="1">
      <alignment vertical="top"/>
      <protection/>
    </xf>
    <xf numFmtId="0" fontId="73" fillId="0" borderId="31" xfId="0" applyFont="1" applyBorder="1" applyAlignment="1">
      <alignment/>
    </xf>
    <xf numFmtId="4" fontId="7" fillId="0" borderId="23" xfId="0" applyNumberFormat="1" applyFont="1" applyFill="1" applyBorder="1" applyAlignment="1" applyProtection="1">
      <alignment vertical="center"/>
      <protection/>
    </xf>
    <xf numFmtId="4" fontId="7" fillId="0" borderId="24" xfId="0" applyNumberFormat="1" applyFont="1" applyFill="1" applyBorder="1" applyAlignment="1" applyProtection="1">
      <alignment vertical="center"/>
      <protection/>
    </xf>
    <xf numFmtId="4" fontId="7" fillId="0" borderId="26" xfId="0" applyNumberFormat="1" applyFont="1" applyBorder="1" applyAlignment="1" applyProtection="1">
      <alignment vertical="center"/>
      <protection/>
    </xf>
    <xf numFmtId="0" fontId="7" fillId="0" borderId="0" xfId="0" applyFont="1" applyAlignment="1" applyProtection="1">
      <alignment horizontal="right" vertical="center"/>
      <protection/>
    </xf>
    <xf numFmtId="3" fontId="7" fillId="0" borderId="30" xfId="0" applyNumberFormat="1" applyFont="1" applyBorder="1" applyAlignment="1" applyProtection="1">
      <alignment horizontal="center" vertical="center" wrapText="1"/>
      <protection/>
    </xf>
    <xf numFmtId="3" fontId="7" fillId="0" borderId="0" xfId="0" applyNumberFormat="1" applyFont="1" applyBorder="1" applyAlignment="1" applyProtection="1">
      <alignment horizontal="center"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3" fontId="7" fillId="0" borderId="0" xfId="0" applyNumberFormat="1" applyFont="1" applyBorder="1" applyAlignment="1" applyProtection="1">
      <alignment vertical="center"/>
      <protection/>
    </xf>
    <xf numFmtId="10" fontId="7" fillId="0" borderId="0" xfId="0" applyNumberFormat="1" applyFont="1" applyAlignment="1" applyProtection="1">
      <alignment vertical="center"/>
      <protection/>
    </xf>
    <xf numFmtId="0" fontId="22" fillId="0" borderId="37" xfId="0" applyFont="1" applyBorder="1" applyAlignment="1" applyProtection="1">
      <alignment vertical="center"/>
      <protection/>
    </xf>
    <xf numFmtId="3" fontId="20" fillId="0" borderId="0" xfId="0" applyNumberFormat="1" applyFont="1" applyAlignment="1" applyProtection="1">
      <alignment vertical="center"/>
      <protection/>
    </xf>
    <xf numFmtId="0" fontId="22" fillId="0" borderId="0" xfId="0" applyFont="1" applyBorder="1" applyAlignment="1" applyProtection="1">
      <alignment vertical="center"/>
      <protection/>
    </xf>
    <xf numFmtId="0" fontId="22" fillId="0" borderId="38" xfId="0" applyFont="1" applyBorder="1" applyAlignment="1" applyProtection="1">
      <alignment vertical="center"/>
      <protection/>
    </xf>
    <xf numFmtId="3" fontId="22" fillId="0" borderId="0" xfId="0" applyNumberFormat="1" applyFont="1" applyAlignment="1" applyProtection="1">
      <alignment vertical="center"/>
      <protection/>
    </xf>
    <xf numFmtId="0" fontId="0" fillId="0" borderId="38" xfId="0" applyBorder="1" applyAlignment="1" applyProtection="1">
      <alignment vertical="center"/>
      <protection/>
    </xf>
    <xf numFmtId="0" fontId="0" fillId="0" borderId="12" xfId="0" applyBorder="1" applyAlignment="1" applyProtection="1">
      <alignment vertical="center"/>
      <protection/>
    </xf>
    <xf numFmtId="3" fontId="4" fillId="0" borderId="0" xfId="0" applyNumberFormat="1" applyFont="1" applyAlignment="1" applyProtection="1">
      <alignment horizontal="right" vertical="center"/>
      <protection/>
    </xf>
    <xf numFmtId="0" fontId="0" fillId="0" borderId="0" xfId="0" applyAlignment="1" applyProtection="1">
      <alignment/>
      <protection/>
    </xf>
    <xf numFmtId="3" fontId="4" fillId="0" borderId="0" xfId="0" applyNumberFormat="1" applyFont="1" applyAlignment="1" applyProtection="1">
      <alignment horizontal="left" vertical="center"/>
      <protection/>
    </xf>
    <xf numFmtId="3" fontId="0" fillId="0" borderId="0" xfId="0" applyNumberFormat="1" applyAlignment="1" applyProtection="1">
      <alignment horizontal="right"/>
      <protection/>
    </xf>
    <xf numFmtId="3" fontId="0" fillId="0" borderId="0" xfId="0" applyNumberFormat="1" applyAlignment="1" applyProtection="1">
      <alignment/>
      <protection/>
    </xf>
    <xf numFmtId="0" fontId="23" fillId="0" borderId="0" xfId="0" applyFont="1" applyBorder="1" applyAlignment="1" applyProtection="1">
      <alignment vertical="center" wrapText="1"/>
      <protection/>
    </xf>
    <xf numFmtId="4" fontId="7" fillId="33" borderId="20" xfId="0" applyNumberFormat="1" applyFont="1" applyFill="1" applyBorder="1" applyAlignment="1" applyProtection="1">
      <alignment vertical="center"/>
      <protection locked="0"/>
    </xf>
    <xf numFmtId="4" fontId="7" fillId="0" borderId="20" xfId="0" applyNumberFormat="1" applyFont="1" applyBorder="1" applyAlignment="1" applyProtection="1">
      <alignment vertical="center"/>
      <protection/>
    </xf>
    <xf numFmtId="4" fontId="7" fillId="0" borderId="20" xfId="0" applyNumberFormat="1" applyFont="1" applyFill="1" applyBorder="1" applyAlignment="1" applyProtection="1">
      <alignment vertical="center"/>
      <protection/>
    </xf>
    <xf numFmtId="10" fontId="8" fillId="0" borderId="0" xfId="0" applyNumberFormat="1" applyFont="1" applyAlignment="1" applyProtection="1">
      <alignment vertical="center"/>
      <protection/>
    </xf>
    <xf numFmtId="10" fontId="8" fillId="0" borderId="0" xfId="0" applyNumberFormat="1" applyFont="1" applyFill="1" applyBorder="1" applyAlignment="1" applyProtection="1">
      <alignment horizontal="right" vertical="center"/>
      <protection/>
    </xf>
    <xf numFmtId="10" fontId="3" fillId="0" borderId="0" xfId="0" applyNumberFormat="1" applyFont="1" applyFill="1" applyBorder="1" applyAlignment="1" applyProtection="1">
      <alignment vertical="center"/>
      <protection/>
    </xf>
    <xf numFmtId="10" fontId="4" fillId="0" borderId="0" xfId="0" applyNumberFormat="1" applyFont="1" applyFill="1" applyBorder="1" applyAlignment="1" applyProtection="1">
      <alignment horizontal="right" vertical="center"/>
      <protection/>
    </xf>
    <xf numFmtId="0" fontId="0" fillId="0" borderId="0" xfId="0" applyFont="1" applyAlignment="1" applyProtection="1">
      <alignment/>
      <protection/>
    </xf>
    <xf numFmtId="3" fontId="0" fillId="0" borderId="0" xfId="0" applyNumberFormat="1" applyFont="1" applyAlignment="1" applyProtection="1">
      <alignment/>
      <protection/>
    </xf>
    <xf numFmtId="8" fontId="0" fillId="0" borderId="0" xfId="0" applyNumberFormat="1" applyFont="1" applyAlignment="1" applyProtection="1">
      <alignment/>
      <protection/>
    </xf>
    <xf numFmtId="10" fontId="10" fillId="33" borderId="39" xfId="0" applyNumberFormat="1" applyFont="1" applyFill="1" applyBorder="1" applyAlignment="1" applyProtection="1">
      <alignment horizontal="center" vertical="center"/>
      <protection locked="0"/>
    </xf>
    <xf numFmtId="4" fontId="75" fillId="0" borderId="0" xfId="0" applyNumberFormat="1" applyFont="1" applyAlignment="1" applyProtection="1">
      <alignment vertical="center"/>
      <protection/>
    </xf>
    <xf numFmtId="4" fontId="8" fillId="0" borderId="20" xfId="0" applyNumberFormat="1" applyFont="1" applyBorder="1" applyAlignment="1" applyProtection="1">
      <alignment vertical="center"/>
      <protection/>
    </xf>
    <xf numFmtId="3" fontId="75" fillId="0" borderId="0" xfId="0" applyNumberFormat="1" applyFont="1" applyAlignment="1" applyProtection="1">
      <alignment vertical="center"/>
      <protection/>
    </xf>
    <xf numFmtId="0" fontId="7" fillId="0" borderId="34" xfId="0" applyFont="1" applyBorder="1" applyAlignment="1" applyProtection="1">
      <alignment horizontal="center" vertical="center"/>
      <protection/>
    </xf>
    <xf numFmtId="0" fontId="7" fillId="0" borderId="0" xfId="0" applyFont="1" applyAlignment="1" applyProtection="1">
      <alignment horizontal="center" vertical="center"/>
      <protection/>
    </xf>
    <xf numFmtId="0" fontId="20" fillId="0" borderId="40" xfId="0" applyFont="1" applyBorder="1" applyAlignment="1" applyProtection="1">
      <alignment horizontal="center" vertical="center"/>
      <protection/>
    </xf>
    <xf numFmtId="0" fontId="20" fillId="0" borderId="41" xfId="0" applyFont="1" applyBorder="1" applyAlignment="1" applyProtection="1">
      <alignment horizontal="center" vertical="center"/>
      <protection/>
    </xf>
    <xf numFmtId="0" fontId="20" fillId="0" borderId="36"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13" fillId="34" borderId="42" xfId="0" applyFont="1" applyFill="1" applyBorder="1" applyAlignment="1" applyProtection="1">
      <alignment horizontal="center" vertical="center"/>
      <protection/>
    </xf>
    <xf numFmtId="0" fontId="13" fillId="34" borderId="43" xfId="0" applyFont="1" applyFill="1" applyBorder="1" applyAlignment="1" applyProtection="1">
      <alignment vertical="center"/>
      <protection/>
    </xf>
    <xf numFmtId="0" fontId="13" fillId="34" borderId="44" xfId="0" applyFont="1" applyFill="1" applyBorder="1" applyAlignment="1" applyProtection="1">
      <alignment vertical="center"/>
      <protection/>
    </xf>
    <xf numFmtId="4" fontId="13" fillId="34" borderId="25" xfId="0" applyNumberFormat="1" applyFont="1" applyFill="1" applyBorder="1" applyAlignment="1" applyProtection="1">
      <alignment vertical="center"/>
      <protection/>
    </xf>
    <xf numFmtId="0" fontId="7" fillId="0" borderId="0" xfId="0" applyFont="1" applyAlignment="1" applyProtection="1">
      <alignment horizontal="left" vertical="center"/>
      <protection/>
    </xf>
    <xf numFmtId="0" fontId="45" fillId="0" borderId="0" xfId="0" applyFont="1" applyAlignment="1" applyProtection="1">
      <alignment/>
      <protection/>
    </xf>
    <xf numFmtId="0" fontId="10" fillId="0" borderId="0" xfId="0" applyFont="1" applyBorder="1" applyAlignment="1" applyProtection="1">
      <alignment vertical="center"/>
      <protection/>
    </xf>
    <xf numFmtId="0" fontId="23" fillId="0" borderId="0" xfId="0" applyFont="1" applyBorder="1" applyAlignment="1" applyProtection="1">
      <alignment vertical="center"/>
      <protection/>
    </xf>
    <xf numFmtId="10" fontId="8" fillId="0" borderId="0" xfId="0" applyNumberFormat="1" applyFont="1" applyAlignment="1" applyProtection="1">
      <alignment horizontal="left" vertical="center"/>
      <protection/>
    </xf>
    <xf numFmtId="3"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7" fillId="0" borderId="0" xfId="0" applyFont="1" applyAlignment="1" applyProtection="1">
      <alignment vertical="center"/>
      <protection/>
    </xf>
    <xf numFmtId="0" fontId="8" fillId="0" borderId="0" xfId="0" applyFont="1" applyBorder="1" applyAlignment="1" applyProtection="1">
      <alignment vertical="center"/>
      <protection/>
    </xf>
    <xf numFmtId="3" fontId="17" fillId="0" borderId="0" xfId="0" applyNumberFormat="1" applyFont="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lignment/>
    </xf>
    <xf numFmtId="3" fontId="8" fillId="0" borderId="0" xfId="0" applyNumberFormat="1" applyFont="1" applyBorder="1" applyAlignment="1" applyProtection="1">
      <alignment vertical="center"/>
      <protection/>
    </xf>
    <xf numFmtId="4" fontId="22" fillId="33" borderId="32" xfId="0" applyNumberFormat="1" applyFont="1" applyFill="1" applyBorder="1" applyAlignment="1" applyProtection="1">
      <alignment horizontal="right" vertical="center"/>
      <protection locked="0"/>
    </xf>
    <xf numFmtId="3" fontId="8" fillId="0" borderId="0" xfId="0" applyNumberFormat="1" applyFont="1" applyAlignment="1">
      <alignment vertical="center"/>
    </xf>
    <xf numFmtId="0" fontId="0" fillId="0" borderId="0" xfId="0" applyAlignment="1">
      <alignment vertical="center"/>
    </xf>
    <xf numFmtId="3" fontId="0" fillId="0" borderId="0" xfId="0" applyNumberFormat="1" applyAlignment="1">
      <alignment vertical="center"/>
    </xf>
    <xf numFmtId="0" fontId="0" fillId="0" borderId="42" xfId="0" applyBorder="1" applyAlignment="1">
      <alignment vertical="center"/>
    </xf>
    <xf numFmtId="0" fontId="0" fillId="0" borderId="43" xfId="0" applyBorder="1" applyAlignment="1">
      <alignment vertical="center"/>
    </xf>
    <xf numFmtId="3" fontId="7" fillId="0" borderId="21" xfId="0" applyNumberFormat="1" applyFont="1" applyBorder="1" applyAlignment="1">
      <alignment horizontal="center" vertical="center"/>
    </xf>
    <xf numFmtId="0" fontId="7" fillId="0" borderId="0" xfId="0" applyFont="1" applyAlignment="1">
      <alignment vertical="center"/>
    </xf>
    <xf numFmtId="0" fontId="7" fillId="0" borderId="45" xfId="0" applyFont="1" applyBorder="1" applyAlignment="1">
      <alignment vertical="center"/>
    </xf>
    <xf numFmtId="0" fontId="7" fillId="0" borderId="38"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8" fillId="0" borderId="11" xfId="0" applyFont="1" applyFill="1" applyBorder="1" applyAlignment="1">
      <alignment vertical="center"/>
    </xf>
    <xf numFmtId="0" fontId="7" fillId="0" borderId="46" xfId="0" applyFont="1" applyBorder="1" applyAlignment="1">
      <alignment vertical="center"/>
    </xf>
    <xf numFmtId="0" fontId="7" fillId="0" borderId="37" xfId="0" applyFont="1" applyBorder="1" applyAlignment="1">
      <alignment vertical="center"/>
    </xf>
    <xf numFmtId="0" fontId="0" fillId="0" borderId="19" xfId="0" applyBorder="1" applyAlignment="1">
      <alignment vertical="center"/>
    </xf>
    <xf numFmtId="0" fontId="7" fillId="0" borderId="0" xfId="0" applyFont="1" applyBorder="1" applyAlignment="1">
      <alignment vertical="center"/>
    </xf>
    <xf numFmtId="0" fontId="0" fillId="0" borderId="0" xfId="0" applyBorder="1" applyAlignment="1">
      <alignment vertical="center"/>
    </xf>
    <xf numFmtId="0" fontId="0" fillId="0" borderId="47" xfId="0" applyBorder="1" applyAlignment="1">
      <alignment vertical="center"/>
    </xf>
    <xf numFmtId="0" fontId="2" fillId="0" borderId="0" xfId="0" applyFont="1" applyBorder="1" applyAlignment="1">
      <alignment horizontal="left" vertical="center"/>
    </xf>
    <xf numFmtId="0" fontId="3" fillId="0" borderId="0" xfId="0" applyFont="1" applyAlignment="1">
      <alignment horizontal="left" vertical="center"/>
    </xf>
    <xf numFmtId="3" fontId="4" fillId="0" borderId="0" xfId="0" applyNumberFormat="1" applyFont="1" applyAlignment="1">
      <alignment horizontal="left" vertical="center"/>
    </xf>
    <xf numFmtId="0" fontId="7" fillId="0" borderId="0" xfId="0" applyFont="1" applyAlignment="1">
      <alignment horizontal="right" vertical="center"/>
    </xf>
    <xf numFmtId="3" fontId="21" fillId="0" borderId="0" xfId="0" applyNumberFormat="1" applyFont="1" applyAlignment="1">
      <alignment vertical="center"/>
    </xf>
    <xf numFmtId="0" fontId="11" fillId="0" borderId="0" xfId="0" applyFont="1" applyBorder="1" applyAlignment="1">
      <alignment horizontal="left" vertical="center"/>
    </xf>
    <xf numFmtId="4" fontId="8" fillId="0" borderId="0" xfId="0" applyNumberFormat="1" applyFont="1" applyAlignment="1">
      <alignment vertical="center"/>
    </xf>
    <xf numFmtId="4" fontId="0" fillId="0" borderId="0" xfId="0" applyNumberFormat="1" applyAlignment="1">
      <alignment vertical="center"/>
    </xf>
    <xf numFmtId="4" fontId="7" fillId="0" borderId="22" xfId="0" applyNumberFormat="1" applyFont="1" applyBorder="1" applyAlignment="1">
      <alignment horizontal="center" vertical="center"/>
    </xf>
    <xf numFmtId="4" fontId="4" fillId="0" borderId="0" xfId="0" applyNumberFormat="1" applyFont="1" applyAlignment="1">
      <alignment horizontal="left" vertical="center"/>
    </xf>
    <xf numFmtId="4" fontId="21" fillId="0" borderId="0" xfId="0" applyNumberFormat="1" applyFont="1" applyAlignment="1">
      <alignment vertical="center"/>
    </xf>
    <xf numFmtId="4" fontId="0" fillId="0" borderId="0" xfId="0" applyNumberFormat="1" applyAlignment="1">
      <alignment/>
    </xf>
    <xf numFmtId="4" fontId="7" fillId="0" borderId="22" xfId="0" applyNumberFormat="1" applyFont="1" applyFill="1" applyBorder="1" applyAlignment="1" applyProtection="1">
      <alignment horizontal="right" vertical="center"/>
      <protection/>
    </xf>
    <xf numFmtId="0" fontId="11" fillId="0" borderId="0" xfId="0" applyFont="1" applyAlignment="1" applyProtection="1">
      <alignment horizontal="left" vertical="center"/>
      <protection/>
    </xf>
    <xf numFmtId="0" fontId="15" fillId="0" borderId="48" xfId="0" applyFont="1" applyFill="1" applyBorder="1" applyAlignment="1" applyProtection="1">
      <alignment horizontal="center" vertical="center"/>
      <protection/>
    </xf>
    <xf numFmtId="0" fontId="11" fillId="0" borderId="0" xfId="0" applyFont="1" applyBorder="1" applyAlignment="1">
      <alignment vertical="center"/>
    </xf>
    <xf numFmtId="3" fontId="8" fillId="33" borderId="32" xfId="0" applyNumberFormat="1" applyFont="1" applyFill="1" applyBorder="1" applyAlignment="1" applyProtection="1">
      <alignment horizontal="center" vertical="center"/>
      <protection locked="0"/>
    </xf>
    <xf numFmtId="3" fontId="8" fillId="33" borderId="20" xfId="0" applyNumberFormat="1" applyFont="1" applyFill="1" applyBorder="1" applyAlignment="1" applyProtection="1">
      <alignment horizontal="center" vertical="center"/>
      <protection locked="0"/>
    </xf>
    <xf numFmtId="3" fontId="8" fillId="33" borderId="29" xfId="0" applyNumberFormat="1" applyFont="1" applyFill="1" applyBorder="1" applyAlignment="1" applyProtection="1">
      <alignment horizontal="center" vertical="center"/>
      <protection locked="0"/>
    </xf>
    <xf numFmtId="0" fontId="4" fillId="0" borderId="31" xfId="0" applyFont="1" applyBorder="1" applyAlignment="1" applyProtection="1">
      <alignment vertical="center"/>
      <protection/>
    </xf>
    <xf numFmtId="0" fontId="3"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73" fillId="0" borderId="0" xfId="0" applyFont="1" applyAlignment="1">
      <alignment/>
    </xf>
    <xf numFmtId="0" fontId="76" fillId="0" borderId="0" xfId="0" applyFont="1" applyAlignment="1">
      <alignment/>
    </xf>
    <xf numFmtId="0" fontId="7" fillId="0" borderId="0" xfId="0" applyFont="1" applyBorder="1" applyAlignment="1" applyProtection="1">
      <alignment vertical="center"/>
      <protection/>
    </xf>
    <xf numFmtId="4" fontId="8" fillId="33" borderId="49" xfId="0" applyNumberFormat="1" applyFont="1" applyFill="1" applyBorder="1" applyAlignment="1" applyProtection="1">
      <alignment horizontal="right" vertical="center"/>
      <protection locked="0"/>
    </xf>
    <xf numFmtId="4" fontId="8" fillId="33" borderId="50" xfId="0" applyNumberFormat="1" applyFont="1" applyFill="1" applyBorder="1" applyAlignment="1" applyProtection="1">
      <alignment horizontal="right" vertical="center"/>
      <protection locked="0"/>
    </xf>
    <xf numFmtId="0" fontId="6" fillId="0" borderId="0" xfId="0" applyFont="1" applyBorder="1" applyAlignment="1" applyProtection="1">
      <alignment vertical="center"/>
      <protection/>
    </xf>
    <xf numFmtId="0" fontId="45" fillId="0" borderId="0" xfId="0" applyFont="1" applyBorder="1" applyAlignment="1">
      <alignment/>
    </xf>
    <xf numFmtId="3" fontId="6" fillId="0" borderId="0" xfId="0" applyNumberFormat="1" applyFont="1" applyBorder="1" applyAlignment="1" applyProtection="1">
      <alignment vertical="center"/>
      <protection/>
    </xf>
    <xf numFmtId="3" fontId="45" fillId="0" borderId="0" xfId="0" applyNumberFormat="1" applyFont="1" applyBorder="1" applyAlignment="1" applyProtection="1">
      <alignment vertical="center"/>
      <protection/>
    </xf>
    <xf numFmtId="10" fontId="8" fillId="0" borderId="0" xfId="0" applyNumberFormat="1" applyFont="1" applyBorder="1" applyAlignment="1" applyProtection="1">
      <alignment vertical="center"/>
      <protection/>
    </xf>
    <xf numFmtId="0" fontId="17" fillId="0" borderId="0" xfId="0" applyFont="1" applyBorder="1" applyAlignment="1" applyProtection="1">
      <alignment horizontal="left" vertical="center"/>
      <protection/>
    </xf>
    <xf numFmtId="3" fontId="0" fillId="0" borderId="0" xfId="0" applyNumberFormat="1" applyBorder="1" applyAlignment="1" applyProtection="1">
      <alignment vertical="center"/>
      <protection/>
    </xf>
    <xf numFmtId="0" fontId="8" fillId="0" borderId="51" xfId="0" applyFont="1" applyBorder="1" applyAlignment="1" applyProtection="1">
      <alignment vertical="center"/>
      <protection/>
    </xf>
    <xf numFmtId="0" fontId="8" fillId="0" borderId="47" xfId="0" applyFont="1" applyBorder="1" applyAlignment="1" applyProtection="1">
      <alignment vertical="center"/>
      <protection/>
    </xf>
    <xf numFmtId="0" fontId="8" fillId="0" borderId="52" xfId="0" applyFont="1" applyBorder="1" applyAlignment="1" applyProtection="1">
      <alignment vertical="center"/>
      <protection/>
    </xf>
    <xf numFmtId="9" fontId="10" fillId="35" borderId="53" xfId="0" applyNumberFormat="1" applyFont="1" applyFill="1" applyBorder="1" applyAlignment="1" applyProtection="1">
      <alignment horizontal="center" vertical="center" wrapText="1"/>
      <protection/>
    </xf>
    <xf numFmtId="9" fontId="10" fillId="35" borderId="54" xfId="0" applyNumberFormat="1" applyFont="1" applyFill="1" applyBorder="1" applyAlignment="1" applyProtection="1">
      <alignment vertical="center" wrapText="1"/>
      <protection/>
    </xf>
    <xf numFmtId="9" fontId="8" fillId="33" borderId="55" xfId="0" applyNumberFormat="1" applyFont="1" applyFill="1" applyBorder="1" applyAlignment="1" applyProtection="1">
      <alignment horizontal="center" vertical="center"/>
      <protection locked="0"/>
    </xf>
    <xf numFmtId="0" fontId="22" fillId="0" borderId="11" xfId="0" applyFont="1" applyFill="1" applyBorder="1" applyAlignment="1">
      <alignment vertical="center"/>
    </xf>
    <xf numFmtId="0" fontId="22" fillId="0" borderId="11" xfId="0" applyFont="1" applyFill="1" applyBorder="1" applyAlignment="1">
      <alignment horizontal="left" vertical="center"/>
    </xf>
    <xf numFmtId="4" fontId="20" fillId="0" borderId="20" xfId="0" applyNumberFormat="1" applyFont="1" applyBorder="1" applyAlignment="1">
      <alignment vertical="center"/>
    </xf>
    <xf numFmtId="4" fontId="20" fillId="0" borderId="17" xfId="0" applyNumberFormat="1" applyFont="1" applyBorder="1" applyAlignment="1">
      <alignment vertical="center"/>
    </xf>
    <xf numFmtId="4" fontId="22" fillId="33" borderId="23" xfId="0" applyNumberFormat="1" applyFont="1" applyFill="1" applyBorder="1" applyAlignment="1" applyProtection="1">
      <alignment horizontal="right" vertical="center"/>
      <protection locked="0"/>
    </xf>
    <xf numFmtId="0" fontId="0" fillId="0" borderId="48" xfId="0" applyBorder="1" applyAlignment="1">
      <alignment vertical="center"/>
    </xf>
    <xf numFmtId="3" fontId="7" fillId="0" borderId="56" xfId="0" applyNumberFormat="1" applyFont="1" applyBorder="1" applyAlignment="1">
      <alignment horizontal="center" vertical="center"/>
    </xf>
    <xf numFmtId="4" fontId="7" fillId="0" borderId="57" xfId="0" applyNumberFormat="1" applyFont="1" applyBorder="1" applyAlignment="1">
      <alignment horizontal="center" vertical="center"/>
    </xf>
    <xf numFmtId="0" fontId="7" fillId="35" borderId="42" xfId="0" applyFont="1" applyFill="1" applyBorder="1" applyAlignment="1">
      <alignment vertical="center"/>
    </xf>
    <xf numFmtId="0" fontId="7" fillId="35" borderId="43" xfId="0" applyFont="1" applyFill="1" applyBorder="1" applyAlignment="1">
      <alignment vertical="center"/>
    </xf>
    <xf numFmtId="4" fontId="20" fillId="35" borderId="21" xfId="0" applyNumberFormat="1" applyFont="1" applyFill="1" applyBorder="1" applyAlignment="1">
      <alignment vertical="center"/>
    </xf>
    <xf numFmtId="4" fontId="20" fillId="35" borderId="22" xfId="0" applyNumberFormat="1" applyFont="1" applyFill="1" applyBorder="1" applyAlignment="1">
      <alignment vertical="center"/>
    </xf>
    <xf numFmtId="0" fontId="0" fillId="0" borderId="58" xfId="0" applyBorder="1" applyAlignment="1">
      <alignment vertical="center"/>
    </xf>
    <xf numFmtId="0" fontId="7" fillId="35" borderId="59" xfId="0" applyFont="1" applyFill="1" applyBorder="1" applyAlignment="1">
      <alignment vertical="center"/>
    </xf>
    <xf numFmtId="4" fontId="8" fillId="0" borderId="60" xfId="0" applyNumberFormat="1" applyFont="1" applyFill="1" applyBorder="1" applyAlignment="1" applyProtection="1">
      <alignment vertical="center"/>
      <protection/>
    </xf>
    <xf numFmtId="4" fontId="8" fillId="0" borderId="11" xfId="0" applyNumberFormat="1" applyFont="1" applyFill="1" applyBorder="1" applyAlignment="1" applyProtection="1">
      <alignment vertical="center"/>
      <protection/>
    </xf>
    <xf numFmtId="0" fontId="10" fillId="0" borderId="0" xfId="0" applyFont="1" applyAlignment="1" applyProtection="1">
      <alignment vertical="center" wrapText="1"/>
      <protection/>
    </xf>
    <xf numFmtId="4" fontId="7" fillId="36" borderId="25" xfId="0" applyNumberFormat="1" applyFont="1" applyFill="1" applyBorder="1" applyAlignment="1" applyProtection="1">
      <alignment vertical="center"/>
      <protection/>
    </xf>
    <xf numFmtId="3" fontId="8" fillId="0" borderId="20" xfId="0" applyNumberFormat="1" applyFont="1" applyBorder="1" applyAlignment="1" applyProtection="1">
      <alignment horizontal="center" vertical="center"/>
      <protection/>
    </xf>
    <xf numFmtId="3" fontId="8" fillId="0" borderId="20" xfId="0" applyNumberFormat="1" applyFont="1" applyBorder="1" applyAlignment="1" applyProtection="1">
      <alignment horizontal="center" vertical="center" wrapText="1"/>
      <protection/>
    </xf>
    <xf numFmtId="4" fontId="8" fillId="33" borderId="20" xfId="0" applyNumberFormat="1" applyFont="1" applyFill="1" applyBorder="1" applyAlignment="1" applyProtection="1">
      <alignment vertical="center"/>
      <protection locked="0"/>
    </xf>
    <xf numFmtId="4" fontId="8" fillId="33" borderId="60" xfId="0" applyNumberFormat="1" applyFont="1" applyFill="1" applyBorder="1" applyAlignment="1" applyProtection="1">
      <alignment vertical="center"/>
      <protection locked="0"/>
    </xf>
    <xf numFmtId="0" fontId="22" fillId="0" borderId="0" xfId="0" applyFont="1" applyAlignment="1" applyProtection="1">
      <alignment vertical="center"/>
      <protection/>
    </xf>
    <xf numFmtId="3" fontId="45" fillId="0" borderId="0" xfId="0" applyNumberFormat="1" applyFont="1" applyFill="1" applyBorder="1" applyAlignment="1" applyProtection="1">
      <alignment horizontal="left" vertical="center"/>
      <protection/>
    </xf>
    <xf numFmtId="0" fontId="45" fillId="0" borderId="0" xfId="0" applyFont="1" applyBorder="1" applyAlignment="1" applyProtection="1">
      <alignment horizontal="left" vertical="center"/>
      <protection/>
    </xf>
    <xf numFmtId="3" fontId="45" fillId="0" borderId="0" xfId="0" applyNumberFormat="1" applyFont="1" applyAlignment="1" applyProtection="1">
      <alignment vertical="center"/>
      <protection/>
    </xf>
    <xf numFmtId="0" fontId="45" fillId="0" borderId="0" xfId="0" applyFont="1" applyAlignment="1">
      <alignment/>
    </xf>
    <xf numFmtId="0" fontId="77" fillId="37" borderId="0" xfId="0" applyFont="1" applyFill="1" applyBorder="1" applyAlignment="1" applyProtection="1">
      <alignment/>
      <protection/>
    </xf>
    <xf numFmtId="10" fontId="22" fillId="33" borderId="39" xfId="0" applyNumberFormat="1" applyFont="1" applyFill="1" applyBorder="1" applyAlignment="1" applyProtection="1">
      <alignment horizontal="center" vertical="center"/>
      <protection locked="0"/>
    </xf>
    <xf numFmtId="0" fontId="77" fillId="37" borderId="53" xfId="0" applyFont="1" applyFill="1" applyBorder="1" applyAlignment="1" applyProtection="1">
      <alignment horizontal="center"/>
      <protection/>
    </xf>
    <xf numFmtId="0" fontId="77" fillId="37" borderId="55" xfId="0" applyFont="1" applyFill="1" applyBorder="1" applyAlignment="1" applyProtection="1">
      <alignment horizontal="center"/>
      <protection/>
    </xf>
    <xf numFmtId="3" fontId="78" fillId="0" borderId="0" xfId="0" applyNumberFormat="1" applyFont="1" applyAlignment="1" applyProtection="1">
      <alignment vertical="center"/>
      <protection/>
    </xf>
    <xf numFmtId="10" fontId="8" fillId="33" borderId="12" xfId="0" applyNumberFormat="1" applyFont="1" applyFill="1" applyBorder="1" applyAlignment="1" applyProtection="1">
      <alignment horizontal="right" vertical="center"/>
      <protection locked="0"/>
    </xf>
    <xf numFmtId="3" fontId="7" fillId="0" borderId="61" xfId="0" applyNumberFormat="1" applyFont="1" applyBorder="1" applyAlignment="1" applyProtection="1">
      <alignment horizontal="center" vertical="center"/>
      <protection/>
    </xf>
    <xf numFmtId="0" fontId="79" fillId="0" borderId="0" xfId="0" applyFont="1" applyAlignment="1">
      <alignment/>
    </xf>
    <xf numFmtId="0" fontId="80" fillId="0" borderId="0" xfId="0" applyFont="1" applyAlignment="1">
      <alignment wrapText="1"/>
    </xf>
    <xf numFmtId="0" fontId="7" fillId="0" borderId="61" xfId="0" applyFont="1" applyBorder="1" applyAlignment="1" applyProtection="1">
      <alignment horizontal="center" vertical="center" wrapText="1"/>
      <protection/>
    </xf>
    <xf numFmtId="3" fontId="7" fillId="0" borderId="61" xfId="0" applyNumberFormat="1" applyFont="1" applyBorder="1" applyAlignment="1" applyProtection="1">
      <alignment horizontal="center" vertical="center" wrapText="1"/>
      <protection/>
    </xf>
    <xf numFmtId="0" fontId="0" fillId="0" borderId="32" xfId="0" applyBorder="1" applyAlignment="1">
      <alignment/>
    </xf>
    <xf numFmtId="49" fontId="81" fillId="0" borderId="32" xfId="0" applyNumberFormat="1" applyFont="1" applyBorder="1" applyAlignment="1">
      <alignment horizontal="center"/>
    </xf>
    <xf numFmtId="0" fontId="82" fillId="0" borderId="0" xfId="0" applyFont="1" applyAlignment="1">
      <alignment/>
    </xf>
    <xf numFmtId="10" fontId="22" fillId="0" borderId="0" xfId="0" applyNumberFormat="1" applyFont="1" applyFill="1" applyBorder="1" applyAlignment="1" applyProtection="1">
      <alignment horizontal="left" vertical="center"/>
      <protection locked="0"/>
    </xf>
    <xf numFmtId="0" fontId="79" fillId="0" borderId="0" xfId="0" applyFont="1" applyFill="1" applyAlignment="1">
      <alignment/>
    </xf>
    <xf numFmtId="0" fontId="79" fillId="0" borderId="0" xfId="0" applyFont="1" applyFill="1" applyAlignment="1">
      <alignment horizontal="center"/>
    </xf>
    <xf numFmtId="49" fontId="8" fillId="33" borderId="62" xfId="0" applyNumberFormat="1" applyFont="1" applyFill="1" applyBorder="1" applyAlignment="1" applyProtection="1">
      <alignment horizontal="left" vertical="center" wrapText="1"/>
      <protection locked="0"/>
    </xf>
    <xf numFmtId="49" fontId="8" fillId="33" borderId="14" xfId="0" applyNumberFormat="1" applyFont="1" applyFill="1" applyBorder="1" applyAlignment="1" applyProtection="1">
      <alignment horizontal="left" vertical="center" wrapText="1"/>
      <protection locked="0"/>
    </xf>
    <xf numFmtId="49" fontId="8" fillId="33" borderId="16" xfId="0" applyNumberFormat="1" applyFont="1" applyFill="1" applyBorder="1" applyAlignment="1" applyProtection="1">
      <alignment horizontal="left" vertical="center" wrapText="1"/>
      <protection locked="0"/>
    </xf>
    <xf numFmtId="3" fontId="25" fillId="0" borderId="63" xfId="0" applyNumberFormat="1" applyFont="1" applyBorder="1" applyAlignment="1" applyProtection="1">
      <alignment horizontal="center" vertical="center"/>
      <protection/>
    </xf>
    <xf numFmtId="3" fontId="25" fillId="0" borderId="21" xfId="0" applyNumberFormat="1" applyFont="1" applyBorder="1" applyAlignment="1" applyProtection="1">
      <alignment horizontal="center" vertical="center"/>
      <protection/>
    </xf>
    <xf numFmtId="3" fontId="25" fillId="0" borderId="59" xfId="0" applyNumberFormat="1" applyFont="1" applyBorder="1" applyAlignment="1" applyProtection="1">
      <alignment horizontal="center" vertical="center"/>
      <protection/>
    </xf>
    <xf numFmtId="3" fontId="25" fillId="0" borderId="25" xfId="0" applyNumberFormat="1" applyFont="1" applyBorder="1" applyAlignment="1" applyProtection="1">
      <alignment horizontal="center" vertical="center"/>
      <protection/>
    </xf>
    <xf numFmtId="4" fontId="10" fillId="33" borderId="64" xfId="0" applyNumberFormat="1" applyFont="1" applyFill="1" applyBorder="1" applyAlignment="1" applyProtection="1">
      <alignment vertical="center"/>
      <protection locked="0"/>
    </xf>
    <xf numFmtId="4" fontId="10" fillId="0" borderId="56" xfId="0" applyNumberFormat="1" applyFont="1" applyBorder="1" applyAlignment="1" applyProtection="1">
      <alignment vertical="center"/>
      <protection/>
    </xf>
    <xf numFmtId="4" fontId="10" fillId="0" borderId="65" xfId="0" applyNumberFormat="1" applyFont="1" applyBorder="1" applyAlignment="1" applyProtection="1">
      <alignment vertical="center"/>
      <protection/>
    </xf>
    <xf numFmtId="4" fontId="10" fillId="0" borderId="66" xfId="0" applyNumberFormat="1" applyFont="1" applyBorder="1" applyAlignment="1" applyProtection="1">
      <alignment vertical="center"/>
      <protection/>
    </xf>
    <xf numFmtId="4" fontId="10" fillId="33" borderId="52" xfId="0" applyNumberFormat="1" applyFont="1" applyFill="1" applyBorder="1" applyAlignment="1" applyProtection="1">
      <alignment horizontal="right" vertical="center"/>
      <protection locked="0"/>
    </xf>
    <xf numFmtId="4" fontId="10" fillId="33" borderId="32" xfId="0" applyNumberFormat="1" applyFont="1" applyFill="1" applyBorder="1" applyAlignment="1" applyProtection="1">
      <alignment horizontal="right" vertical="center"/>
      <protection locked="0"/>
    </xf>
    <xf numFmtId="4" fontId="10" fillId="33" borderId="36" xfId="0" applyNumberFormat="1" applyFont="1" applyFill="1" applyBorder="1" applyAlignment="1" applyProtection="1">
      <alignment horizontal="right" vertical="center"/>
      <protection locked="0"/>
    </xf>
    <xf numFmtId="4" fontId="10" fillId="33" borderId="12" xfId="0" applyNumberFormat="1" applyFont="1" applyFill="1" applyBorder="1" applyAlignment="1" applyProtection="1">
      <alignment horizontal="right" vertical="center"/>
      <protection locked="0"/>
    </xf>
    <xf numFmtId="4" fontId="10" fillId="33" borderId="20" xfId="0" applyNumberFormat="1" applyFont="1" applyFill="1" applyBorder="1" applyAlignment="1" applyProtection="1">
      <alignment horizontal="right" vertical="center"/>
      <protection locked="0"/>
    </xf>
    <xf numFmtId="4" fontId="10" fillId="33" borderId="34" xfId="0" applyNumberFormat="1" applyFont="1" applyFill="1" applyBorder="1" applyAlignment="1" applyProtection="1">
      <alignment horizontal="right" vertical="center"/>
      <protection locked="0"/>
    </xf>
    <xf numFmtId="4" fontId="10" fillId="0" borderId="14" xfId="0" applyNumberFormat="1" applyFont="1" applyFill="1" applyBorder="1" applyAlignment="1" applyProtection="1">
      <alignment horizontal="right" vertical="center"/>
      <protection/>
    </xf>
    <xf numFmtId="4" fontId="10" fillId="0" borderId="20" xfId="0" applyNumberFormat="1" applyFont="1" applyFill="1" applyBorder="1" applyAlignment="1" applyProtection="1">
      <alignment horizontal="right" vertical="center"/>
      <protection/>
    </xf>
    <xf numFmtId="4" fontId="10" fillId="0" borderId="34" xfId="0" applyNumberFormat="1" applyFont="1" applyFill="1" applyBorder="1" applyAlignment="1" applyProtection="1">
      <alignment horizontal="right" vertical="center"/>
      <protection/>
    </xf>
    <xf numFmtId="4" fontId="10" fillId="33" borderId="51" xfId="0" applyNumberFormat="1" applyFont="1" applyFill="1" applyBorder="1" applyAlignment="1" applyProtection="1">
      <alignment horizontal="right" vertical="center"/>
      <protection locked="0"/>
    </xf>
    <xf numFmtId="4" fontId="10" fillId="33" borderId="61" xfId="0" applyNumberFormat="1" applyFont="1" applyFill="1" applyBorder="1" applyAlignment="1" applyProtection="1">
      <alignment horizontal="right" vertical="center"/>
      <protection locked="0"/>
    </xf>
    <xf numFmtId="4" fontId="10" fillId="33" borderId="40" xfId="0" applyNumberFormat="1" applyFont="1" applyFill="1" applyBorder="1" applyAlignment="1" applyProtection="1">
      <alignment horizontal="right" vertical="center"/>
      <protection locked="0"/>
    </xf>
    <xf numFmtId="4" fontId="25" fillId="0" borderId="63" xfId="0" applyNumberFormat="1" applyFont="1" applyBorder="1" applyAlignment="1" applyProtection="1">
      <alignment horizontal="right" vertical="center"/>
      <protection/>
    </xf>
    <xf numFmtId="4" fontId="25" fillId="0" borderId="21" xfId="0" applyNumberFormat="1" applyFont="1" applyBorder="1" applyAlignment="1" applyProtection="1">
      <alignment horizontal="right" vertical="center"/>
      <protection/>
    </xf>
    <xf numFmtId="4" fontId="25" fillId="0" borderId="59" xfId="0" applyNumberFormat="1" applyFont="1" applyBorder="1" applyAlignment="1" applyProtection="1">
      <alignment horizontal="right" vertical="center"/>
      <protection/>
    </xf>
    <xf numFmtId="4" fontId="25" fillId="0" borderId="25" xfId="0" applyNumberFormat="1" applyFont="1" applyBorder="1" applyAlignment="1" applyProtection="1">
      <alignment vertical="center"/>
      <protection/>
    </xf>
    <xf numFmtId="4" fontId="10" fillId="33" borderId="62" xfId="0" applyNumberFormat="1" applyFont="1" applyFill="1" applyBorder="1" applyAlignment="1" applyProtection="1">
      <alignment horizontal="right" vertical="center"/>
      <protection locked="0"/>
    </xf>
    <xf numFmtId="4" fontId="10" fillId="33" borderId="14" xfId="0" applyNumberFormat="1" applyFont="1" applyFill="1" applyBorder="1" applyAlignment="1" applyProtection="1">
      <alignment horizontal="right" vertical="center"/>
      <protection locked="0"/>
    </xf>
    <xf numFmtId="4" fontId="10" fillId="33" borderId="15" xfId="0" applyNumberFormat="1" applyFont="1" applyFill="1" applyBorder="1" applyAlignment="1" applyProtection="1">
      <alignment horizontal="right" vertical="center"/>
      <protection locked="0"/>
    </xf>
    <xf numFmtId="4" fontId="25" fillId="0" borderId="63" xfId="0" applyNumberFormat="1" applyFont="1" applyBorder="1" applyAlignment="1" applyProtection="1">
      <alignment vertical="center"/>
      <protection/>
    </xf>
    <xf numFmtId="4" fontId="25" fillId="0" borderId="21" xfId="0" applyNumberFormat="1" applyFont="1" applyBorder="1" applyAlignment="1" applyProtection="1">
      <alignment vertical="center"/>
      <protection/>
    </xf>
    <xf numFmtId="4" fontId="25" fillId="0" borderId="59" xfId="0" applyNumberFormat="1" applyFont="1" applyBorder="1" applyAlignment="1" applyProtection="1">
      <alignment vertical="center"/>
      <protection/>
    </xf>
    <xf numFmtId="4" fontId="25" fillId="0" borderId="43" xfId="0" applyNumberFormat="1" applyFont="1" applyBorder="1" applyAlignment="1" applyProtection="1">
      <alignment horizontal="center" vertical="center"/>
      <protection/>
    </xf>
    <xf numFmtId="4" fontId="10" fillId="0" borderId="43" xfId="0" applyNumberFormat="1" applyFont="1" applyBorder="1" applyAlignment="1" applyProtection="1">
      <alignment vertical="center"/>
      <protection/>
    </xf>
    <xf numFmtId="4" fontId="10" fillId="0" borderId="67" xfId="0" applyNumberFormat="1" applyFont="1" applyBorder="1" applyAlignment="1" applyProtection="1">
      <alignment vertical="center"/>
      <protection/>
    </xf>
    <xf numFmtId="4" fontId="10" fillId="0" borderId="49" xfId="0" applyNumberFormat="1" applyFont="1" applyBorder="1" applyAlignment="1" applyProtection="1">
      <alignment vertical="center"/>
      <protection/>
    </xf>
    <xf numFmtId="4" fontId="10" fillId="0" borderId="49" xfId="0" applyNumberFormat="1" applyFont="1" applyBorder="1" applyAlignment="1" applyProtection="1">
      <alignment horizontal="right" vertical="center"/>
      <protection/>
    </xf>
    <xf numFmtId="4" fontId="10" fillId="0" borderId="50" xfId="0" applyNumberFormat="1" applyFont="1" applyBorder="1" applyAlignment="1" applyProtection="1">
      <alignment vertical="center"/>
      <protection/>
    </xf>
    <xf numFmtId="0" fontId="83" fillId="0" borderId="0" xfId="0" applyFont="1" applyAlignment="1">
      <alignment/>
    </xf>
    <xf numFmtId="49" fontId="77" fillId="0" borderId="19" xfId="0" applyNumberFormat="1" applyFont="1" applyBorder="1" applyAlignment="1" applyProtection="1">
      <alignment vertical="center"/>
      <protection/>
    </xf>
    <xf numFmtId="49" fontId="84" fillId="0" borderId="48" xfId="0" applyNumberFormat="1" applyFont="1" applyBorder="1" applyAlignment="1" applyProtection="1">
      <alignment vertical="center"/>
      <protection/>
    </xf>
    <xf numFmtId="0" fontId="80" fillId="0" borderId="0" xfId="0" applyFont="1" applyAlignment="1">
      <alignment/>
    </xf>
    <xf numFmtId="0" fontId="8" fillId="0" borderId="11" xfId="0" applyFont="1" applyBorder="1" applyAlignment="1">
      <alignment vertical="center"/>
    </xf>
    <xf numFmtId="0" fontId="7" fillId="35" borderId="42" xfId="0" applyFont="1" applyFill="1" applyBorder="1" applyAlignment="1">
      <alignment horizontal="left" vertical="center" indent="1"/>
    </xf>
    <xf numFmtId="0" fontId="8" fillId="0" borderId="0" xfId="0" applyFont="1" applyBorder="1" applyAlignment="1">
      <alignment vertical="center"/>
    </xf>
    <xf numFmtId="168" fontId="79" fillId="33" borderId="34" xfId="0" applyNumberFormat="1" applyFont="1" applyFill="1" applyBorder="1" applyAlignment="1">
      <alignment horizontal="left" vertical="center" wrapText="1"/>
    </xf>
    <xf numFmtId="168" fontId="79" fillId="33" borderId="11" xfId="0" applyNumberFormat="1" applyFont="1" applyFill="1" applyBorder="1" applyAlignment="1">
      <alignment horizontal="left" vertical="center" wrapText="1"/>
    </xf>
    <xf numFmtId="168" fontId="79" fillId="33" borderId="12" xfId="0" applyNumberFormat="1" applyFont="1" applyFill="1" applyBorder="1" applyAlignment="1">
      <alignment horizontal="left" vertical="center" wrapText="1"/>
    </xf>
    <xf numFmtId="0" fontId="80" fillId="0" borderId="0" xfId="0" applyFont="1" applyAlignment="1">
      <alignment horizontal="left" wrapText="1"/>
    </xf>
    <xf numFmtId="49" fontId="79" fillId="33" borderId="34" xfId="0" applyNumberFormat="1" applyFont="1" applyFill="1" applyBorder="1" applyAlignment="1">
      <alignment horizontal="left" vertical="center" wrapText="1"/>
    </xf>
    <xf numFmtId="49" fontId="79" fillId="33" borderId="11" xfId="0" applyNumberFormat="1" applyFont="1" applyFill="1" applyBorder="1" applyAlignment="1">
      <alignment horizontal="left" vertical="center" wrapText="1"/>
    </xf>
    <xf numFmtId="49" fontId="79" fillId="33" borderId="12" xfId="0" applyNumberFormat="1" applyFont="1" applyFill="1" applyBorder="1" applyAlignment="1">
      <alignment horizontal="left" vertical="center" wrapText="1"/>
    </xf>
    <xf numFmtId="0" fontId="73" fillId="0" borderId="0" xfId="0" applyFont="1" applyBorder="1" applyAlignment="1" applyProtection="1">
      <alignment horizontal="left" vertical="center"/>
      <protection/>
    </xf>
    <xf numFmtId="0" fontId="5" fillId="34" borderId="58" xfId="0" applyFont="1" applyFill="1" applyBorder="1" applyAlignment="1" applyProtection="1">
      <alignment horizontal="center" vertical="center" wrapText="1"/>
      <protection/>
    </xf>
    <xf numFmtId="0" fontId="5" fillId="34" borderId="48" xfId="0" applyFont="1" applyFill="1" applyBorder="1" applyAlignment="1" applyProtection="1">
      <alignment horizontal="center" vertical="center" wrapText="1"/>
      <protection/>
    </xf>
    <xf numFmtId="0" fontId="5" fillId="34" borderId="68" xfId="0" applyFont="1" applyFill="1" applyBorder="1" applyAlignment="1" applyProtection="1">
      <alignment horizontal="center" vertical="center" wrapText="1"/>
      <protection/>
    </xf>
    <xf numFmtId="3" fontId="6" fillId="0" borderId="20" xfId="0" applyNumberFormat="1" applyFont="1" applyBorder="1" applyAlignment="1" applyProtection="1">
      <alignment horizontal="center" vertical="center"/>
      <protection/>
    </xf>
    <xf numFmtId="0" fontId="7" fillId="0" borderId="62" xfId="0" applyFont="1" applyFill="1" applyBorder="1" applyAlignment="1" applyProtection="1">
      <alignment horizontal="left" vertical="center"/>
      <protection/>
    </xf>
    <xf numFmtId="0" fontId="7" fillId="0" borderId="32" xfId="0" applyFont="1" applyFill="1" applyBorder="1" applyAlignment="1" applyProtection="1">
      <alignment horizontal="left" vertical="center"/>
      <protection/>
    </xf>
    <xf numFmtId="0" fontId="6" fillId="0" borderId="20" xfId="0" applyFont="1" applyBorder="1" applyAlignment="1" applyProtection="1">
      <alignment horizontal="center" vertical="center"/>
      <protection/>
    </xf>
    <xf numFmtId="0" fontId="8" fillId="0" borderId="10" xfId="0" applyFont="1" applyFill="1" applyBorder="1" applyAlignment="1" applyProtection="1">
      <alignment horizontal="left" vertical="center"/>
      <protection/>
    </xf>
    <xf numFmtId="0" fontId="8" fillId="0" borderId="11" xfId="0" applyFont="1" applyFill="1" applyBorder="1" applyAlignment="1" applyProtection="1">
      <alignment horizontal="left" vertical="center"/>
      <protection/>
    </xf>
    <xf numFmtId="49" fontId="8" fillId="33" borderId="58" xfId="0" applyNumberFormat="1" applyFont="1" applyFill="1" applyBorder="1" applyAlignment="1" applyProtection="1">
      <alignment horizontal="left" vertical="top" wrapText="1"/>
      <protection locked="0"/>
    </xf>
    <xf numFmtId="49" fontId="8" fillId="33" borderId="48" xfId="0" applyNumberFormat="1" applyFont="1" applyFill="1" applyBorder="1" applyAlignment="1" applyProtection="1">
      <alignment horizontal="left" vertical="top" wrapText="1"/>
      <protection locked="0"/>
    </xf>
    <xf numFmtId="49" fontId="8" fillId="33" borderId="68" xfId="0" applyNumberFormat="1" applyFont="1" applyFill="1" applyBorder="1" applyAlignment="1" applyProtection="1">
      <alignment horizontal="left" vertical="top" wrapText="1"/>
      <protection locked="0"/>
    </xf>
    <xf numFmtId="49" fontId="8" fillId="33" borderId="19" xfId="0" applyNumberFormat="1" applyFont="1" applyFill="1" applyBorder="1" applyAlignment="1" applyProtection="1">
      <alignment horizontal="left" vertical="top" wrapText="1"/>
      <protection locked="0"/>
    </xf>
    <xf numFmtId="49" fontId="8" fillId="33" borderId="0" xfId="0" applyNumberFormat="1" applyFont="1" applyFill="1" applyBorder="1" applyAlignment="1" applyProtection="1">
      <alignment horizontal="left" vertical="top" wrapText="1"/>
      <protection locked="0"/>
    </xf>
    <xf numFmtId="49" fontId="8" fillId="33" borderId="69" xfId="0" applyNumberFormat="1" applyFont="1" applyFill="1" applyBorder="1" applyAlignment="1" applyProtection="1">
      <alignment horizontal="left" vertical="top" wrapText="1"/>
      <protection locked="0"/>
    </xf>
    <xf numFmtId="49" fontId="8" fillId="33" borderId="70" xfId="0" applyNumberFormat="1" applyFont="1" applyFill="1" applyBorder="1" applyAlignment="1" applyProtection="1">
      <alignment horizontal="left" vertical="top" wrapText="1"/>
      <protection locked="0"/>
    </xf>
    <xf numFmtId="49" fontId="8" fillId="33" borderId="31" xfId="0" applyNumberFormat="1" applyFont="1" applyFill="1" applyBorder="1" applyAlignment="1" applyProtection="1">
      <alignment horizontal="left" vertical="top" wrapText="1"/>
      <protection locked="0"/>
    </xf>
    <xf numFmtId="49" fontId="8" fillId="33" borderId="71" xfId="0" applyNumberFormat="1" applyFont="1" applyFill="1" applyBorder="1" applyAlignment="1" applyProtection="1">
      <alignment horizontal="left" vertical="top" wrapText="1"/>
      <protection locked="0"/>
    </xf>
    <xf numFmtId="0" fontId="9" fillId="0" borderId="0" xfId="0" applyFont="1" applyBorder="1" applyAlignment="1" applyProtection="1">
      <alignment horizontal="right" vertical="center"/>
      <protection/>
    </xf>
    <xf numFmtId="0" fontId="7" fillId="0" borderId="14" xfId="0" applyFont="1" applyFill="1" applyBorder="1" applyAlignment="1" applyProtection="1">
      <alignment horizontal="left" vertical="center"/>
      <protection/>
    </xf>
    <xf numFmtId="0" fontId="7" fillId="0" borderId="20" xfId="0" applyFont="1" applyFill="1" applyBorder="1" applyAlignment="1" applyProtection="1">
      <alignment horizontal="left" vertical="center"/>
      <protection/>
    </xf>
    <xf numFmtId="3" fontId="8" fillId="0" borderId="16" xfId="0" applyNumberFormat="1" applyFont="1" applyBorder="1" applyAlignment="1" applyProtection="1">
      <alignment horizontal="left" vertical="center"/>
      <protection/>
    </xf>
    <xf numFmtId="3" fontId="8" fillId="0" borderId="29" xfId="0" applyNumberFormat="1" applyFont="1" applyBorder="1" applyAlignment="1" applyProtection="1">
      <alignment horizontal="left" vertical="center"/>
      <protection/>
    </xf>
    <xf numFmtId="0" fontId="0" fillId="0" borderId="0" xfId="0" applyAlignment="1" applyProtection="1">
      <alignment horizontal="center" vertical="center"/>
      <protection/>
    </xf>
    <xf numFmtId="0" fontId="0" fillId="0" borderId="0" xfId="0" applyAlignment="1" applyProtection="1">
      <alignment horizontal="left" vertical="center"/>
      <protection/>
    </xf>
    <xf numFmtId="3" fontId="7" fillId="0" borderId="20" xfId="0" applyNumberFormat="1" applyFont="1" applyBorder="1" applyAlignment="1" applyProtection="1">
      <alignment horizontal="center" vertical="center"/>
      <protection/>
    </xf>
    <xf numFmtId="3" fontId="8" fillId="0" borderId="20" xfId="0" applyNumberFormat="1" applyFont="1" applyBorder="1" applyAlignment="1" applyProtection="1">
      <alignment horizontal="left" vertical="center"/>
      <protection/>
    </xf>
    <xf numFmtId="0" fontId="8" fillId="33" borderId="58" xfId="0" applyFont="1" applyFill="1" applyBorder="1" applyAlignment="1" applyProtection="1">
      <alignment horizontal="left" vertical="top" wrapText="1"/>
      <protection locked="0"/>
    </xf>
    <xf numFmtId="0" fontId="8" fillId="33" borderId="48" xfId="0" applyFont="1" applyFill="1" applyBorder="1" applyAlignment="1" applyProtection="1">
      <alignment horizontal="left" vertical="top" wrapText="1"/>
      <protection locked="0"/>
    </xf>
    <xf numFmtId="0" fontId="8" fillId="33" borderId="68" xfId="0" applyFont="1" applyFill="1" applyBorder="1" applyAlignment="1" applyProtection="1">
      <alignment horizontal="left" vertical="top" wrapText="1"/>
      <protection locked="0"/>
    </xf>
    <xf numFmtId="0" fontId="8" fillId="33" borderId="19" xfId="0" applyFont="1" applyFill="1" applyBorder="1" applyAlignment="1" applyProtection="1">
      <alignment horizontal="left" vertical="top" wrapText="1"/>
      <protection locked="0"/>
    </xf>
    <xf numFmtId="0" fontId="8" fillId="33" borderId="0" xfId="0" applyFont="1" applyFill="1" applyBorder="1" applyAlignment="1" applyProtection="1">
      <alignment horizontal="left" vertical="top" wrapText="1"/>
      <protection locked="0"/>
    </xf>
    <xf numFmtId="0" fontId="8" fillId="33" borderId="69" xfId="0" applyFont="1" applyFill="1" applyBorder="1" applyAlignment="1" applyProtection="1">
      <alignment horizontal="left" vertical="top" wrapText="1"/>
      <protection locked="0"/>
    </xf>
    <xf numFmtId="0" fontId="8" fillId="33" borderId="70" xfId="0" applyFont="1" applyFill="1" applyBorder="1" applyAlignment="1" applyProtection="1">
      <alignment horizontal="left" vertical="top" wrapText="1"/>
      <protection locked="0"/>
    </xf>
    <xf numFmtId="0" fontId="8" fillId="33" borderId="31" xfId="0" applyFont="1" applyFill="1" applyBorder="1" applyAlignment="1" applyProtection="1">
      <alignment horizontal="left" vertical="top" wrapText="1"/>
      <protection locked="0"/>
    </xf>
    <xf numFmtId="0" fontId="8" fillId="33" borderId="71" xfId="0" applyFont="1" applyFill="1" applyBorder="1" applyAlignment="1" applyProtection="1">
      <alignment horizontal="left" vertical="top" wrapText="1"/>
      <protection locked="0"/>
    </xf>
    <xf numFmtId="3" fontId="15" fillId="34" borderId="20" xfId="0" applyNumberFormat="1" applyFont="1" applyFill="1" applyBorder="1" applyAlignment="1" applyProtection="1">
      <alignment horizontal="center" vertical="center"/>
      <protection/>
    </xf>
    <xf numFmtId="3" fontId="9" fillId="0" borderId="0" xfId="0" applyNumberFormat="1" applyFont="1" applyBorder="1" applyAlignment="1" applyProtection="1">
      <alignment horizontal="right" vertical="center"/>
      <protection/>
    </xf>
    <xf numFmtId="0" fontId="0" fillId="0" borderId="0" xfId="0" applyBorder="1" applyAlignment="1" applyProtection="1">
      <alignment horizontal="left" vertical="center"/>
      <protection/>
    </xf>
    <xf numFmtId="3" fontId="15" fillId="34" borderId="30" xfId="0" applyNumberFormat="1" applyFont="1" applyFill="1" applyBorder="1" applyAlignment="1" applyProtection="1">
      <alignment horizontal="center" vertical="center"/>
      <protection/>
    </xf>
    <xf numFmtId="3" fontId="16" fillId="34" borderId="21" xfId="0" applyNumberFormat="1" applyFont="1" applyFill="1" applyBorder="1" applyAlignment="1" applyProtection="1">
      <alignment horizontal="center" vertical="center"/>
      <protection/>
    </xf>
    <xf numFmtId="3" fontId="8" fillId="0" borderId="72" xfId="0" applyNumberFormat="1" applyFont="1" applyBorder="1" applyAlignment="1" applyProtection="1">
      <alignment horizontal="left" vertical="center"/>
      <protection/>
    </xf>
    <xf numFmtId="3" fontId="8" fillId="0" borderId="73" xfId="0" applyNumberFormat="1" applyFont="1" applyBorder="1" applyAlignment="1" applyProtection="1">
      <alignment horizontal="left" vertical="center"/>
      <protection/>
    </xf>
    <xf numFmtId="3" fontId="8" fillId="0" borderId="14" xfId="0" applyNumberFormat="1" applyFont="1" applyBorder="1" applyAlignment="1" applyProtection="1">
      <alignment horizontal="left" vertical="center"/>
      <protection/>
    </xf>
    <xf numFmtId="0" fontId="0" fillId="33" borderId="58" xfId="0" applyFill="1" applyBorder="1" applyAlignment="1" applyProtection="1">
      <alignment horizontal="left" vertical="top" wrapText="1"/>
      <protection locked="0"/>
    </xf>
    <xf numFmtId="0" fontId="0" fillId="33" borderId="48" xfId="0" applyFill="1" applyBorder="1" applyAlignment="1" applyProtection="1">
      <alignment horizontal="left" vertical="top" wrapText="1"/>
      <protection locked="0"/>
    </xf>
    <xf numFmtId="0" fontId="0" fillId="33" borderId="68" xfId="0" applyFill="1" applyBorder="1" applyAlignment="1" applyProtection="1">
      <alignment horizontal="left" vertical="top" wrapText="1"/>
      <protection locked="0"/>
    </xf>
    <xf numFmtId="0" fontId="0" fillId="33" borderId="19"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69" xfId="0" applyFill="1" applyBorder="1" applyAlignment="1" applyProtection="1">
      <alignment horizontal="left" vertical="top" wrapText="1"/>
      <protection locked="0"/>
    </xf>
    <xf numFmtId="0" fontId="0" fillId="33" borderId="70" xfId="0" applyFill="1" applyBorder="1" applyAlignment="1" applyProtection="1">
      <alignment horizontal="left" vertical="top" wrapText="1"/>
      <protection locked="0"/>
    </xf>
    <xf numFmtId="0" fontId="0" fillId="33" borderId="31" xfId="0" applyFill="1" applyBorder="1" applyAlignment="1" applyProtection="1">
      <alignment horizontal="left" vertical="top" wrapText="1"/>
      <protection locked="0"/>
    </xf>
    <xf numFmtId="0" fontId="0" fillId="33" borderId="71" xfId="0" applyFill="1" applyBorder="1" applyAlignment="1" applyProtection="1">
      <alignment horizontal="left" vertical="top" wrapText="1"/>
      <protection locked="0"/>
    </xf>
    <xf numFmtId="0" fontId="13" fillId="38" borderId="58" xfId="0" applyFont="1" applyFill="1" applyBorder="1" applyAlignment="1" applyProtection="1">
      <alignment horizontal="center" vertical="center"/>
      <protection/>
    </xf>
    <xf numFmtId="0" fontId="13" fillId="38" borderId="48" xfId="0" applyFont="1" applyFill="1" applyBorder="1" applyAlignment="1" applyProtection="1">
      <alignment horizontal="center" vertical="center"/>
      <protection/>
    </xf>
    <xf numFmtId="0" fontId="13" fillId="38" borderId="68" xfId="0" applyFont="1" applyFill="1" applyBorder="1" applyAlignment="1" applyProtection="1">
      <alignment horizontal="center" vertical="center"/>
      <protection/>
    </xf>
    <xf numFmtId="0" fontId="7" fillId="0" borderId="0" xfId="0" applyFont="1" applyBorder="1" applyAlignment="1" applyProtection="1">
      <alignment horizontal="right" vertical="center"/>
      <protection/>
    </xf>
    <xf numFmtId="0" fontId="4" fillId="0" borderId="0" xfId="0" applyFont="1" applyAlignment="1" applyProtection="1">
      <alignment horizontal="left" vertical="center"/>
      <protection/>
    </xf>
    <xf numFmtId="0" fontId="18" fillId="0" borderId="0" xfId="0" applyFont="1" applyBorder="1" applyAlignment="1" applyProtection="1">
      <alignment horizontal="left" vertical="center"/>
      <protection/>
    </xf>
    <xf numFmtId="0" fontId="15" fillId="34" borderId="13" xfId="0" applyFont="1" applyFill="1" applyBorder="1" applyAlignment="1" applyProtection="1">
      <alignment horizontal="center" vertical="center"/>
      <protection/>
    </xf>
    <xf numFmtId="0" fontId="15" fillId="34" borderId="27" xfId="0" applyFont="1" applyFill="1" applyBorder="1" applyAlignment="1" applyProtection="1">
      <alignment horizontal="center" vertical="center"/>
      <protection/>
    </xf>
    <xf numFmtId="0" fontId="15" fillId="34" borderId="28" xfId="0" applyFont="1" applyFill="1" applyBorder="1" applyAlignment="1" applyProtection="1">
      <alignment horizontal="center" vertical="center"/>
      <protection/>
    </xf>
    <xf numFmtId="0" fontId="15" fillId="34" borderId="16" xfId="0" applyFont="1" applyFill="1" applyBorder="1" applyAlignment="1" applyProtection="1">
      <alignment horizontal="center" vertical="center"/>
      <protection/>
    </xf>
    <xf numFmtId="0" fontId="15" fillId="34" borderId="29" xfId="0" applyFont="1" applyFill="1" applyBorder="1" applyAlignment="1" applyProtection="1">
      <alignment horizontal="center" vertical="center"/>
      <protection/>
    </xf>
    <xf numFmtId="0" fontId="15" fillId="34" borderId="18" xfId="0" applyFont="1" applyFill="1" applyBorder="1" applyAlignment="1" applyProtection="1">
      <alignment horizontal="center" vertical="center"/>
      <protection/>
    </xf>
    <xf numFmtId="0" fontId="8" fillId="0" borderId="14" xfId="0" applyFont="1" applyBorder="1" applyAlignment="1" applyProtection="1">
      <alignment horizontal="left" vertical="center"/>
      <protection/>
    </xf>
    <xf numFmtId="0" fontId="8" fillId="0" borderId="20" xfId="0" applyFont="1" applyBorder="1" applyAlignment="1" applyProtection="1">
      <alignment horizontal="left" vertical="center"/>
      <protection/>
    </xf>
    <xf numFmtId="0" fontId="8" fillId="0" borderId="17" xfId="0" applyFont="1" applyBorder="1" applyAlignment="1" applyProtection="1">
      <alignment horizontal="left" vertical="center"/>
      <protection/>
    </xf>
    <xf numFmtId="0" fontId="7" fillId="35" borderId="67" xfId="0" applyFont="1" applyFill="1" applyBorder="1" applyAlignment="1" applyProtection="1">
      <alignment horizontal="center" vertical="center"/>
      <protection/>
    </xf>
    <xf numFmtId="0" fontId="7" fillId="35" borderId="49" xfId="0" applyFont="1" applyFill="1" applyBorder="1" applyAlignment="1" applyProtection="1">
      <alignment horizontal="center" vertical="center"/>
      <protection/>
    </xf>
    <xf numFmtId="0" fontId="7" fillId="35" borderId="13" xfId="0" applyFont="1" applyFill="1" applyBorder="1" applyAlignment="1" applyProtection="1">
      <alignment horizontal="center" vertical="center"/>
      <protection/>
    </xf>
    <xf numFmtId="0" fontId="7" fillId="35" borderId="27" xfId="0" applyFont="1" applyFill="1" applyBorder="1" applyAlignment="1" applyProtection="1">
      <alignment horizontal="center" vertical="center"/>
      <protection/>
    </xf>
    <xf numFmtId="0" fontId="7" fillId="35" borderId="28" xfId="0" applyFont="1" applyFill="1" applyBorder="1" applyAlignment="1" applyProtection="1">
      <alignment horizontal="center" vertical="center"/>
      <protection/>
    </xf>
    <xf numFmtId="0" fontId="7" fillId="35" borderId="14" xfId="0" applyFont="1" applyFill="1" applyBorder="1" applyAlignment="1" applyProtection="1">
      <alignment horizontal="center" vertical="center"/>
      <protection/>
    </xf>
    <xf numFmtId="0" fontId="7" fillId="35" borderId="20" xfId="0" applyFont="1" applyFill="1" applyBorder="1" applyAlignment="1" applyProtection="1">
      <alignment horizontal="center" vertical="center"/>
      <protection/>
    </xf>
    <xf numFmtId="0" fontId="7" fillId="35" borderId="17" xfId="0" applyFont="1" applyFill="1" applyBorder="1" applyAlignment="1" applyProtection="1">
      <alignment horizontal="center" vertical="center"/>
      <protection/>
    </xf>
    <xf numFmtId="0" fontId="3" fillId="0" borderId="0" xfId="0" applyFont="1" applyBorder="1" applyAlignment="1" applyProtection="1">
      <alignment horizontal="right" vertical="center"/>
      <protection/>
    </xf>
    <xf numFmtId="49" fontId="8" fillId="33" borderId="10" xfId="0" applyNumberFormat="1" applyFont="1" applyFill="1" applyBorder="1" applyAlignment="1" applyProtection="1">
      <alignment horizontal="left" vertical="center" wrapText="1"/>
      <protection locked="0"/>
    </xf>
    <xf numFmtId="49" fontId="8" fillId="33" borderId="11" xfId="0" applyNumberFormat="1" applyFont="1" applyFill="1" applyBorder="1" applyAlignment="1" applyProtection="1">
      <alignment horizontal="left" vertical="center" wrapText="1"/>
      <protection locked="0"/>
    </xf>
    <xf numFmtId="49" fontId="8" fillId="33" borderId="60" xfId="0" applyNumberFormat="1" applyFont="1" applyFill="1" applyBorder="1" applyAlignment="1" applyProtection="1">
      <alignment horizontal="left" vertical="center" wrapText="1"/>
      <protection locked="0"/>
    </xf>
    <xf numFmtId="49" fontId="8" fillId="33" borderId="74" xfId="0" applyNumberFormat="1" applyFont="1" applyFill="1" applyBorder="1" applyAlignment="1" applyProtection="1">
      <alignment horizontal="left" vertical="center" wrapText="1"/>
      <protection locked="0"/>
    </xf>
    <xf numFmtId="49" fontId="8" fillId="33" borderId="75" xfId="0" applyNumberFormat="1" applyFont="1" applyFill="1" applyBorder="1" applyAlignment="1" applyProtection="1">
      <alignment horizontal="left" vertical="center" wrapText="1"/>
      <protection locked="0"/>
    </xf>
    <xf numFmtId="49" fontId="8" fillId="33" borderId="76" xfId="0" applyNumberFormat="1" applyFont="1" applyFill="1" applyBorder="1" applyAlignment="1" applyProtection="1">
      <alignment horizontal="left" vertical="center" wrapText="1"/>
      <protection locked="0"/>
    </xf>
    <xf numFmtId="0" fontId="7" fillId="35" borderId="16" xfId="0" applyFont="1" applyFill="1" applyBorder="1" applyAlignment="1" applyProtection="1">
      <alignment horizontal="center" vertical="center"/>
      <protection/>
    </xf>
    <xf numFmtId="0" fontId="7" fillId="35" borderId="29" xfId="0" applyFont="1" applyFill="1" applyBorder="1" applyAlignment="1" applyProtection="1">
      <alignment horizontal="center" vertical="center"/>
      <protection/>
    </xf>
    <xf numFmtId="0" fontId="7" fillId="35" borderId="56" xfId="0" applyFont="1" applyFill="1" applyBorder="1" applyAlignment="1" applyProtection="1">
      <alignment horizontal="center" vertical="center" wrapText="1"/>
      <protection/>
    </xf>
    <xf numFmtId="0" fontId="7" fillId="35" borderId="77" xfId="0" applyFont="1" applyFill="1" applyBorder="1" applyAlignment="1" applyProtection="1">
      <alignment horizontal="center" vertical="center" wrapText="1"/>
      <protection/>
    </xf>
    <xf numFmtId="0" fontId="7" fillId="35" borderId="65" xfId="0" applyFont="1" applyFill="1" applyBorder="1" applyAlignment="1" applyProtection="1">
      <alignment horizontal="center" vertical="center"/>
      <protection/>
    </xf>
    <xf numFmtId="0" fontId="7" fillId="35" borderId="64" xfId="0" applyFont="1" applyFill="1" applyBorder="1" applyAlignment="1" applyProtection="1">
      <alignment horizontal="center" vertical="center"/>
      <protection/>
    </xf>
    <xf numFmtId="0" fontId="7" fillId="35" borderId="78" xfId="0" applyFont="1" applyFill="1" applyBorder="1" applyAlignment="1" applyProtection="1">
      <alignment horizontal="center" vertical="center"/>
      <protection/>
    </xf>
    <xf numFmtId="0" fontId="7" fillId="35" borderId="79" xfId="0" applyFont="1" applyFill="1" applyBorder="1" applyAlignment="1" applyProtection="1">
      <alignment horizontal="center" vertical="center"/>
      <protection/>
    </xf>
    <xf numFmtId="0" fontId="8" fillId="35" borderId="18" xfId="0" applyFont="1" applyFill="1" applyBorder="1" applyAlignment="1" applyProtection="1">
      <alignment horizontal="center" vertical="center"/>
      <protection/>
    </xf>
    <xf numFmtId="49" fontId="8" fillId="33" borderId="62" xfId="0" applyNumberFormat="1" applyFont="1" applyFill="1" applyBorder="1" applyAlignment="1" applyProtection="1">
      <alignment horizontal="left" vertical="center" wrapText="1"/>
      <protection locked="0"/>
    </xf>
    <xf numFmtId="49" fontId="8" fillId="33" borderId="32" xfId="0" applyNumberFormat="1" applyFont="1" applyFill="1" applyBorder="1" applyAlignment="1" applyProtection="1">
      <alignment horizontal="left" vertical="center" wrapText="1"/>
      <protection locked="0"/>
    </xf>
    <xf numFmtId="4" fontId="8" fillId="33" borderId="33" xfId="0" applyNumberFormat="1" applyFont="1" applyFill="1" applyBorder="1" applyAlignment="1" applyProtection="1">
      <alignment horizontal="center" vertical="center"/>
      <protection locked="0"/>
    </xf>
    <xf numFmtId="4" fontId="8" fillId="33" borderId="73" xfId="0" applyNumberFormat="1" applyFont="1" applyFill="1" applyBorder="1" applyAlignment="1" applyProtection="1">
      <alignment horizontal="center" vertical="center"/>
      <protection locked="0"/>
    </xf>
    <xf numFmtId="49" fontId="8" fillId="33" borderId="14" xfId="0" applyNumberFormat="1" applyFont="1" applyFill="1" applyBorder="1" applyAlignment="1" applyProtection="1">
      <alignment horizontal="left" vertical="center" wrapText="1"/>
      <protection locked="0"/>
    </xf>
    <xf numFmtId="49" fontId="8" fillId="33" borderId="20" xfId="0" applyNumberFormat="1" applyFont="1" applyFill="1" applyBorder="1" applyAlignment="1" applyProtection="1">
      <alignment horizontal="left" vertical="center" wrapText="1"/>
      <protection locked="0"/>
    </xf>
    <xf numFmtId="4" fontId="8" fillId="33" borderId="34" xfId="0" applyNumberFormat="1" applyFont="1" applyFill="1" applyBorder="1" applyAlignment="1" applyProtection="1">
      <alignment horizontal="center" vertical="center"/>
      <protection locked="0"/>
    </xf>
    <xf numFmtId="4" fontId="8" fillId="33" borderId="12" xfId="0" applyNumberFormat="1" applyFont="1" applyFill="1" applyBorder="1" applyAlignment="1" applyProtection="1">
      <alignment horizontal="center" vertical="center"/>
      <protection locked="0"/>
    </xf>
    <xf numFmtId="49" fontId="8" fillId="33" borderId="16" xfId="0" applyNumberFormat="1" applyFont="1" applyFill="1" applyBorder="1" applyAlignment="1" applyProtection="1">
      <alignment horizontal="left" vertical="center" wrapText="1"/>
      <protection locked="0"/>
    </xf>
    <xf numFmtId="49" fontId="8" fillId="33" borderId="29" xfId="0" applyNumberFormat="1" applyFont="1" applyFill="1" applyBorder="1" applyAlignment="1" applyProtection="1">
      <alignment horizontal="left" vertical="center" wrapText="1"/>
      <protection locked="0"/>
    </xf>
    <xf numFmtId="4" fontId="8" fillId="33" borderId="35" xfId="0" applyNumberFormat="1" applyFont="1" applyFill="1" applyBorder="1" applyAlignment="1" applyProtection="1">
      <alignment horizontal="center" vertical="center"/>
      <protection locked="0"/>
    </xf>
    <xf numFmtId="4" fontId="8" fillId="33" borderId="80" xfId="0" applyNumberFormat="1" applyFont="1" applyFill="1" applyBorder="1" applyAlignment="1" applyProtection="1">
      <alignment horizontal="center" vertical="center"/>
      <protection locked="0"/>
    </xf>
    <xf numFmtId="0" fontId="7" fillId="35" borderId="58" xfId="0" applyFont="1" applyFill="1" applyBorder="1" applyAlignment="1" applyProtection="1">
      <alignment horizontal="center" vertical="center"/>
      <protection/>
    </xf>
    <xf numFmtId="0" fontId="7" fillId="35" borderId="48" xfId="0" applyFont="1" applyFill="1" applyBorder="1" applyAlignment="1" applyProtection="1">
      <alignment horizontal="center" vertical="center"/>
      <protection/>
    </xf>
    <xf numFmtId="0" fontId="7" fillId="35" borderId="68" xfId="0" applyFont="1" applyFill="1" applyBorder="1" applyAlignment="1" applyProtection="1">
      <alignment horizontal="center" vertical="center"/>
      <protection/>
    </xf>
    <xf numFmtId="0" fontId="7" fillId="35" borderId="70" xfId="0" applyFont="1" applyFill="1" applyBorder="1" applyAlignment="1" applyProtection="1">
      <alignment horizontal="center" vertical="center"/>
      <protection/>
    </xf>
    <xf numFmtId="0" fontId="7" fillId="35" borderId="31" xfId="0" applyFont="1" applyFill="1" applyBorder="1" applyAlignment="1" applyProtection="1">
      <alignment horizontal="center" vertical="center"/>
      <protection/>
    </xf>
    <xf numFmtId="0" fontId="7" fillId="35" borderId="71" xfId="0" applyFont="1" applyFill="1" applyBorder="1" applyAlignment="1" applyProtection="1">
      <alignment horizontal="center" vertical="center"/>
      <protection/>
    </xf>
    <xf numFmtId="0" fontId="20" fillId="0" borderId="13" xfId="0" applyFont="1" applyBorder="1" applyAlignment="1" applyProtection="1">
      <alignment horizontal="center" vertical="center"/>
      <protection/>
    </xf>
    <xf numFmtId="0" fontId="20" fillId="0" borderId="27" xfId="0" applyFont="1" applyBorder="1" applyAlignment="1" applyProtection="1">
      <alignment horizontal="center" vertical="center"/>
      <protection/>
    </xf>
    <xf numFmtId="0" fontId="20" fillId="0" borderId="16" xfId="0" applyFont="1" applyBorder="1" applyAlignment="1" applyProtection="1">
      <alignment horizontal="center" vertical="center"/>
      <protection/>
    </xf>
    <xf numFmtId="0" fontId="20" fillId="0" borderId="29" xfId="0" applyFont="1" applyBorder="1" applyAlignment="1" applyProtection="1">
      <alignment horizontal="center" vertical="center"/>
      <protection/>
    </xf>
    <xf numFmtId="0" fontId="20" fillId="0" borderId="65" xfId="0" applyFont="1" applyBorder="1" applyAlignment="1" applyProtection="1">
      <alignment horizontal="center" vertical="center" wrapText="1"/>
      <protection/>
    </xf>
    <xf numFmtId="0" fontId="20" fillId="0" borderId="78" xfId="0" applyFont="1" applyBorder="1" applyAlignment="1" applyProtection="1">
      <alignment horizontal="center" vertical="center" wrapText="1"/>
      <protection/>
    </xf>
    <xf numFmtId="0" fontId="20" fillId="0" borderId="33" xfId="0" applyFont="1" applyBorder="1" applyAlignment="1" applyProtection="1">
      <alignment horizontal="center" vertical="center" wrapText="1"/>
      <protection/>
    </xf>
    <xf numFmtId="0" fontId="20" fillId="0" borderId="35" xfId="0" applyFont="1" applyBorder="1" applyAlignment="1" applyProtection="1">
      <alignment horizontal="center" vertical="center" wrapText="1"/>
      <protection/>
    </xf>
    <xf numFmtId="0" fontId="20" fillId="0" borderId="28"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49" fontId="7" fillId="0" borderId="42" xfId="0" applyNumberFormat="1" applyFont="1" applyFill="1" applyBorder="1" applyAlignment="1" applyProtection="1">
      <alignment horizontal="left" vertical="center" wrapText="1"/>
      <protection/>
    </xf>
    <xf numFmtId="49" fontId="7" fillId="0" borderId="43" xfId="0" applyNumberFormat="1" applyFont="1" applyFill="1" applyBorder="1" applyAlignment="1" applyProtection="1">
      <alignment horizontal="left" vertical="center" wrapText="1"/>
      <protection/>
    </xf>
    <xf numFmtId="49" fontId="7" fillId="0" borderId="44" xfId="0" applyNumberFormat="1" applyFont="1" applyFill="1" applyBorder="1" applyAlignment="1" applyProtection="1">
      <alignment horizontal="left" vertical="center" wrapText="1"/>
      <protection/>
    </xf>
    <xf numFmtId="0" fontId="82" fillId="33" borderId="58" xfId="0" applyFont="1" applyFill="1" applyBorder="1" applyAlignment="1" applyProtection="1">
      <alignment horizontal="left" vertical="top" wrapText="1"/>
      <protection locked="0"/>
    </xf>
    <xf numFmtId="0" fontId="82" fillId="33" borderId="48" xfId="0" applyFont="1" applyFill="1" applyBorder="1" applyAlignment="1" applyProtection="1">
      <alignment horizontal="left" vertical="top" wrapText="1"/>
      <protection locked="0"/>
    </xf>
    <xf numFmtId="0" fontId="82" fillId="33" borderId="68" xfId="0" applyFont="1" applyFill="1" applyBorder="1" applyAlignment="1" applyProtection="1">
      <alignment horizontal="left" vertical="top" wrapText="1"/>
      <protection locked="0"/>
    </xf>
    <xf numFmtId="0" fontId="82" fillId="33" borderId="19" xfId="0" applyFont="1" applyFill="1" applyBorder="1" applyAlignment="1" applyProtection="1">
      <alignment horizontal="left" vertical="top" wrapText="1"/>
      <protection locked="0"/>
    </xf>
    <xf numFmtId="0" fontId="82" fillId="33" borderId="0" xfId="0" applyFont="1" applyFill="1" applyBorder="1" applyAlignment="1" applyProtection="1">
      <alignment horizontal="left" vertical="top" wrapText="1"/>
      <protection locked="0"/>
    </xf>
    <xf numFmtId="0" fontId="82" fillId="33" borderId="69" xfId="0" applyFont="1" applyFill="1" applyBorder="1" applyAlignment="1" applyProtection="1">
      <alignment horizontal="left" vertical="top" wrapText="1"/>
      <protection locked="0"/>
    </xf>
    <xf numFmtId="0" fontId="82" fillId="33" borderId="70" xfId="0" applyFont="1" applyFill="1" applyBorder="1" applyAlignment="1" applyProtection="1">
      <alignment horizontal="left" vertical="top" wrapText="1"/>
      <protection locked="0"/>
    </xf>
    <xf numFmtId="0" fontId="82" fillId="33" borderId="31" xfId="0" applyFont="1" applyFill="1" applyBorder="1" applyAlignment="1" applyProtection="1">
      <alignment horizontal="left" vertical="top" wrapText="1"/>
      <protection locked="0"/>
    </xf>
    <xf numFmtId="0" fontId="82" fillId="33" borderId="71" xfId="0" applyFont="1" applyFill="1" applyBorder="1" applyAlignment="1" applyProtection="1">
      <alignment horizontal="left" vertical="top" wrapText="1"/>
      <protection locked="0"/>
    </xf>
    <xf numFmtId="0" fontId="8" fillId="33" borderId="58" xfId="0" applyFont="1" applyFill="1" applyBorder="1" applyAlignment="1" applyProtection="1">
      <alignment horizontal="left" vertical="top"/>
      <protection locked="0"/>
    </xf>
    <xf numFmtId="0" fontId="8" fillId="33" borderId="48" xfId="0" applyFont="1" applyFill="1" applyBorder="1" applyAlignment="1" applyProtection="1">
      <alignment horizontal="left" vertical="top"/>
      <protection locked="0"/>
    </xf>
    <xf numFmtId="0" fontId="8" fillId="33" borderId="68" xfId="0" applyFont="1" applyFill="1" applyBorder="1" applyAlignment="1" applyProtection="1">
      <alignment horizontal="left" vertical="top"/>
      <protection locked="0"/>
    </xf>
    <xf numFmtId="0" fontId="8" fillId="33" borderId="19" xfId="0" applyFont="1" applyFill="1" applyBorder="1" applyAlignment="1" applyProtection="1">
      <alignment horizontal="left" vertical="top"/>
      <protection locked="0"/>
    </xf>
    <xf numFmtId="0" fontId="8" fillId="33" borderId="0" xfId="0" applyFont="1" applyFill="1" applyBorder="1" applyAlignment="1" applyProtection="1">
      <alignment horizontal="left" vertical="top"/>
      <protection locked="0"/>
    </xf>
    <xf numFmtId="0" fontId="8" fillId="33" borderId="69" xfId="0" applyFont="1" applyFill="1" applyBorder="1" applyAlignment="1" applyProtection="1">
      <alignment horizontal="left" vertical="top"/>
      <protection locked="0"/>
    </xf>
    <xf numFmtId="0" fontId="8" fillId="33" borderId="70" xfId="0" applyFont="1" applyFill="1" applyBorder="1" applyAlignment="1" applyProtection="1">
      <alignment horizontal="left" vertical="top"/>
      <protection locked="0"/>
    </xf>
    <xf numFmtId="0" fontId="8" fillId="33" borderId="31" xfId="0" applyFont="1" applyFill="1" applyBorder="1" applyAlignment="1" applyProtection="1">
      <alignment horizontal="left" vertical="top"/>
      <protection locked="0"/>
    </xf>
    <xf numFmtId="0" fontId="8" fillId="33" borderId="71" xfId="0" applyFont="1" applyFill="1" applyBorder="1" applyAlignment="1" applyProtection="1">
      <alignment horizontal="left" vertical="top"/>
      <protection locked="0"/>
    </xf>
    <xf numFmtId="0" fontId="22" fillId="0" borderId="0" xfId="0" applyFont="1" applyBorder="1" applyAlignment="1" applyProtection="1">
      <alignment horizontal="left" vertical="center"/>
      <protection/>
    </xf>
    <xf numFmtId="0" fontId="8" fillId="0" borderId="47" xfId="0" applyFont="1" applyBorder="1" applyAlignment="1" applyProtection="1">
      <alignment horizontal="left" vertical="center" wrapText="1"/>
      <protection/>
    </xf>
    <xf numFmtId="0" fontId="8" fillId="0" borderId="52" xfId="0" applyFont="1" applyBorder="1" applyAlignment="1" applyProtection="1">
      <alignment horizontal="left" vertical="center" wrapText="1"/>
      <protection/>
    </xf>
    <xf numFmtId="10" fontId="10" fillId="33" borderId="39" xfId="0" applyNumberFormat="1" applyFont="1" applyFill="1" applyBorder="1" applyAlignment="1" applyProtection="1">
      <alignment horizontal="center" vertical="center"/>
      <protection locked="0"/>
    </xf>
    <xf numFmtId="8" fontId="11" fillId="0" borderId="42" xfId="52" applyNumberFormat="1" applyFont="1" applyFill="1" applyBorder="1" applyAlignment="1" applyProtection="1">
      <alignment horizontal="center" vertical="center"/>
      <protection locked="0"/>
    </xf>
    <xf numFmtId="9" fontId="11" fillId="0" borderId="44" xfId="52" applyFont="1" applyFill="1" applyBorder="1" applyAlignment="1" applyProtection="1">
      <alignment horizontal="center" vertical="center"/>
      <protection locked="0"/>
    </xf>
    <xf numFmtId="9" fontId="11" fillId="0" borderId="42" xfId="52" applyFont="1" applyFill="1" applyBorder="1" applyAlignment="1" applyProtection="1">
      <alignment horizontal="center" vertical="center"/>
      <protection locked="0"/>
    </xf>
    <xf numFmtId="4" fontId="8" fillId="0" borderId="61" xfId="0" applyNumberFormat="1" applyFont="1" applyBorder="1" applyAlignment="1" applyProtection="1">
      <alignment horizontal="right" vertical="center"/>
      <protection/>
    </xf>
    <xf numFmtId="4" fontId="8" fillId="0" borderId="32" xfId="0" applyNumberFormat="1" applyFont="1" applyBorder="1" applyAlignment="1" applyProtection="1">
      <alignment horizontal="right" vertical="center"/>
      <protection/>
    </xf>
    <xf numFmtId="0" fontId="22" fillId="0" borderId="0" xfId="0" applyFont="1" applyBorder="1" applyAlignment="1" applyProtection="1">
      <alignment horizontal="left" vertical="center" wrapText="1"/>
      <protection/>
    </xf>
    <xf numFmtId="1" fontId="11" fillId="33" borderId="42" xfId="52" applyNumberFormat="1" applyFont="1" applyFill="1" applyBorder="1" applyAlignment="1" applyProtection="1">
      <alignment horizontal="right" vertical="center"/>
      <protection locked="0"/>
    </xf>
    <xf numFmtId="1" fontId="11" fillId="33" borderId="44" xfId="52" applyNumberFormat="1" applyFont="1" applyFill="1" applyBorder="1" applyAlignment="1" applyProtection="1">
      <alignment horizontal="right" vertical="center"/>
      <protection locked="0"/>
    </xf>
    <xf numFmtId="10" fontId="24" fillId="34" borderId="81" xfId="0" applyNumberFormat="1" applyFont="1" applyFill="1" applyBorder="1" applyAlignment="1" applyProtection="1">
      <alignment horizontal="center" vertical="center" wrapText="1"/>
      <protection/>
    </xf>
    <xf numFmtId="10" fontId="24" fillId="34" borderId="82" xfId="0" applyNumberFormat="1" applyFont="1" applyFill="1" applyBorder="1" applyAlignment="1" applyProtection="1">
      <alignment horizontal="center" vertical="center" wrapText="1"/>
      <protection/>
    </xf>
    <xf numFmtId="10" fontId="24" fillId="34" borderId="83" xfId="0" applyNumberFormat="1" applyFont="1" applyFill="1" applyBorder="1" applyAlignment="1" applyProtection="1">
      <alignment horizontal="center" vertical="center" wrapText="1"/>
      <protection/>
    </xf>
    <xf numFmtId="0" fontId="5" fillId="34" borderId="42" xfId="0" applyFont="1" applyFill="1" applyBorder="1" applyAlignment="1" applyProtection="1">
      <alignment horizontal="center" vertical="center"/>
      <protection/>
    </xf>
    <xf numFmtId="0" fontId="5" fillId="34" borderId="43" xfId="0" applyFont="1" applyFill="1" applyBorder="1" applyAlignment="1" applyProtection="1">
      <alignment horizontal="center" vertical="center"/>
      <protection/>
    </xf>
    <xf numFmtId="0" fontId="5" fillId="34" borderId="44" xfId="0" applyFont="1" applyFill="1" applyBorder="1" applyAlignment="1" applyProtection="1">
      <alignment horizontal="center" vertical="center"/>
      <protection/>
    </xf>
    <xf numFmtId="49" fontId="25" fillId="0" borderId="30" xfId="0" applyNumberFormat="1" applyFont="1" applyBorder="1" applyAlignment="1" applyProtection="1">
      <alignment horizontal="center" vertical="center"/>
      <protection/>
    </xf>
    <xf numFmtId="49" fontId="25" fillId="0" borderId="22" xfId="0" applyNumberFormat="1" applyFont="1" applyBorder="1" applyAlignment="1" applyProtection="1">
      <alignment horizontal="center" vertical="center"/>
      <protection/>
    </xf>
    <xf numFmtId="4" fontId="25" fillId="0" borderId="58" xfId="0" applyNumberFormat="1" applyFont="1" applyBorder="1" applyAlignment="1" applyProtection="1">
      <alignment horizontal="left" vertical="center"/>
      <protection/>
    </xf>
    <xf numFmtId="4" fontId="25" fillId="0" borderId="68" xfId="0" applyNumberFormat="1" applyFont="1" applyBorder="1" applyAlignment="1" applyProtection="1">
      <alignment horizontal="left" vertical="center"/>
      <protection/>
    </xf>
    <xf numFmtId="4" fontId="26" fillId="39" borderId="42" xfId="0" applyNumberFormat="1" applyFont="1" applyFill="1" applyBorder="1" applyAlignment="1" applyProtection="1">
      <alignment horizontal="left" vertical="center"/>
      <protection/>
    </xf>
    <xf numFmtId="4" fontId="26" fillId="39" borderId="43" xfId="0" applyNumberFormat="1" applyFont="1" applyFill="1" applyBorder="1" applyAlignment="1" applyProtection="1">
      <alignment horizontal="left" vertical="center"/>
      <protection/>
    </xf>
    <xf numFmtId="4" fontId="26" fillId="39" borderId="44" xfId="0" applyNumberFormat="1" applyFont="1" applyFill="1" applyBorder="1" applyAlignment="1" applyProtection="1">
      <alignment horizontal="left" vertical="center"/>
      <protection/>
    </xf>
    <xf numFmtId="4" fontId="10" fillId="0" borderId="62" xfId="0" applyNumberFormat="1" applyFont="1" applyBorder="1" applyAlignment="1" applyProtection="1">
      <alignment horizontal="left" vertical="center"/>
      <protection/>
    </xf>
    <xf numFmtId="4" fontId="10" fillId="0" borderId="23" xfId="0" applyNumberFormat="1" applyFont="1" applyBorder="1" applyAlignment="1" applyProtection="1">
      <alignment horizontal="left" vertical="center"/>
      <protection/>
    </xf>
    <xf numFmtId="4" fontId="10" fillId="33" borderId="20" xfId="0" applyNumberFormat="1" applyFont="1" applyFill="1" applyBorder="1" applyAlignment="1" applyProtection="1">
      <alignment horizontal="right" vertical="center"/>
      <protection locked="0"/>
    </xf>
    <xf numFmtId="4" fontId="10" fillId="0" borderId="14" xfId="0" applyNumberFormat="1" applyFont="1" applyBorder="1" applyAlignment="1" applyProtection="1">
      <alignment horizontal="left" vertical="center"/>
      <protection/>
    </xf>
    <xf numFmtId="4" fontId="10" fillId="0" borderId="17" xfId="0" applyNumberFormat="1" applyFont="1" applyBorder="1" applyAlignment="1" applyProtection="1">
      <alignment horizontal="left" vertical="center"/>
      <protection/>
    </xf>
    <xf numFmtId="49" fontId="10" fillId="0" borderId="46" xfId="0" applyNumberFormat="1" applyFont="1" applyBorder="1" applyAlignment="1" applyProtection="1">
      <alignment horizontal="left" vertical="center"/>
      <protection/>
    </xf>
    <xf numFmtId="49" fontId="10" fillId="0" borderId="37" xfId="0" applyNumberFormat="1" applyFont="1" applyBorder="1" applyAlignment="1" applyProtection="1">
      <alignment horizontal="left" vertical="center"/>
      <protection/>
    </xf>
    <xf numFmtId="49" fontId="10" fillId="0" borderId="15" xfId="0" applyNumberFormat="1" applyFont="1" applyBorder="1" applyAlignment="1" applyProtection="1">
      <alignment horizontal="left" vertical="center"/>
      <protection/>
    </xf>
    <xf numFmtId="49" fontId="10" fillId="0" borderId="84" xfId="0" applyNumberFormat="1" applyFont="1" applyBorder="1" applyAlignment="1" applyProtection="1">
      <alignment horizontal="left" vertical="center"/>
      <protection/>
    </xf>
    <xf numFmtId="4" fontId="25" fillId="0" borderId="42" xfId="0" applyNumberFormat="1" applyFont="1" applyBorder="1" applyAlignment="1" applyProtection="1">
      <alignment vertical="center"/>
      <protection/>
    </xf>
    <xf numFmtId="4" fontId="25" fillId="0" borderId="44" xfId="0" applyNumberFormat="1" applyFont="1" applyBorder="1" applyAlignment="1" applyProtection="1">
      <alignment vertical="center"/>
      <protection/>
    </xf>
    <xf numFmtId="49" fontId="10" fillId="0" borderId="62" xfId="0" applyNumberFormat="1" applyFont="1" applyBorder="1" applyAlignment="1" applyProtection="1">
      <alignment horizontal="left" vertical="center"/>
      <protection/>
    </xf>
    <xf numFmtId="49" fontId="10" fillId="0" borderId="23" xfId="0" applyNumberFormat="1" applyFont="1" applyBorder="1" applyAlignment="1" applyProtection="1">
      <alignment horizontal="left" vertical="center"/>
      <protection/>
    </xf>
    <xf numFmtId="49" fontId="10" fillId="0" borderId="14" xfId="0" applyNumberFormat="1" applyFont="1" applyBorder="1" applyAlignment="1" applyProtection="1">
      <alignment horizontal="left" vertical="center"/>
      <protection/>
    </xf>
    <xf numFmtId="49" fontId="10" fillId="0" borderId="17" xfId="0" applyNumberFormat="1" applyFont="1" applyBorder="1" applyAlignment="1" applyProtection="1">
      <alignment horizontal="left" vertical="center"/>
      <protection/>
    </xf>
    <xf numFmtId="49" fontId="10" fillId="0" borderId="14" xfId="0" applyNumberFormat="1" applyFont="1" applyBorder="1" applyAlignment="1" applyProtection="1">
      <alignment horizontal="left" vertical="center" wrapText="1"/>
      <protection/>
    </xf>
    <xf numFmtId="49" fontId="10" fillId="0" borderId="17" xfId="0" applyNumberFormat="1" applyFont="1" applyBorder="1" applyAlignment="1" applyProtection="1">
      <alignment horizontal="left" vertical="center" wrapText="1"/>
      <protection/>
    </xf>
    <xf numFmtId="4" fontId="10" fillId="33" borderId="14" xfId="0" applyNumberFormat="1" applyFont="1" applyFill="1" applyBorder="1" applyAlignment="1" applyProtection="1">
      <alignment horizontal="right" vertical="center"/>
      <protection locked="0"/>
    </xf>
    <xf numFmtId="4" fontId="10" fillId="33" borderId="34" xfId="0" applyNumberFormat="1" applyFont="1" applyFill="1" applyBorder="1" applyAlignment="1" applyProtection="1">
      <alignment horizontal="right" vertical="center"/>
      <protection locked="0"/>
    </xf>
    <xf numFmtId="4" fontId="25" fillId="0" borderId="27" xfId="0" applyNumberFormat="1" applyFont="1" applyBorder="1" applyAlignment="1" applyProtection="1">
      <alignment horizontal="right" vertical="center"/>
      <protection/>
    </xf>
    <xf numFmtId="4" fontId="25" fillId="0" borderId="29" xfId="0" applyNumberFormat="1" applyFont="1" applyBorder="1" applyAlignment="1" applyProtection="1">
      <alignment horizontal="right" vertical="center"/>
      <protection/>
    </xf>
    <xf numFmtId="4" fontId="25" fillId="0" borderId="42" xfId="0" applyNumberFormat="1" applyFont="1" applyBorder="1" applyAlignment="1" applyProtection="1">
      <alignment horizontal="left" vertical="center"/>
      <protection/>
    </xf>
    <xf numFmtId="4" fontId="25" fillId="0" borderId="44" xfId="0" applyNumberFormat="1" applyFont="1" applyBorder="1" applyAlignment="1" applyProtection="1">
      <alignment horizontal="left" vertical="center"/>
      <protection/>
    </xf>
    <xf numFmtId="4" fontId="25" fillId="0" borderId="30" xfId="0" applyNumberFormat="1" applyFont="1" applyBorder="1" applyAlignment="1" applyProtection="1">
      <alignment horizontal="left" vertical="center"/>
      <protection/>
    </xf>
    <xf numFmtId="4" fontId="25" fillId="0" borderId="22" xfId="0" applyNumberFormat="1" applyFont="1" applyBorder="1" applyAlignment="1" applyProtection="1">
      <alignment horizontal="left" vertical="center"/>
      <protection/>
    </xf>
    <xf numFmtId="4" fontId="25" fillId="0" borderId="13" xfId="0" applyNumberFormat="1" applyFont="1" applyBorder="1" applyAlignment="1" applyProtection="1">
      <alignment horizontal="left" vertical="center" wrapText="1"/>
      <protection/>
    </xf>
    <xf numFmtId="4" fontId="25" fillId="0" borderId="28" xfId="0" applyNumberFormat="1" applyFont="1" applyBorder="1" applyAlignment="1" applyProtection="1">
      <alignment horizontal="left" vertical="center" wrapText="1"/>
      <protection/>
    </xf>
    <xf numFmtId="4" fontId="25" fillId="0" borderId="16" xfId="0" applyNumberFormat="1" applyFont="1" applyBorder="1" applyAlignment="1" applyProtection="1">
      <alignment horizontal="left" vertical="center" wrapText="1"/>
      <protection/>
    </xf>
    <xf numFmtId="4" fontId="25" fillId="0" borderId="18" xfId="0" applyNumberFormat="1" applyFont="1" applyBorder="1" applyAlignment="1" applyProtection="1">
      <alignment horizontal="left" vertical="center" wrapText="1"/>
      <protection/>
    </xf>
    <xf numFmtId="4" fontId="25" fillId="0" borderId="73" xfId="0" applyNumberFormat="1" applyFont="1" applyBorder="1" applyAlignment="1" applyProtection="1">
      <alignment horizontal="right" vertical="center"/>
      <protection/>
    </xf>
    <xf numFmtId="4" fontId="25" fillId="0" borderId="80" xfId="0" applyNumberFormat="1" applyFont="1" applyBorder="1" applyAlignment="1" applyProtection="1">
      <alignment horizontal="right" vertical="center"/>
      <protection/>
    </xf>
    <xf numFmtId="4" fontId="10" fillId="0" borderId="49" xfId="0" applyNumberFormat="1" applyFont="1" applyBorder="1" applyAlignment="1" applyProtection="1">
      <alignment horizontal="right" vertical="center"/>
      <protection/>
    </xf>
    <xf numFmtId="4" fontId="25" fillId="0" borderId="33" xfId="0" applyNumberFormat="1" applyFont="1" applyBorder="1" applyAlignment="1" applyProtection="1">
      <alignment horizontal="right" vertical="center"/>
      <protection/>
    </xf>
    <xf numFmtId="4" fontId="25" fillId="0" borderId="35" xfId="0" applyNumberFormat="1" applyFont="1" applyBorder="1" applyAlignment="1" applyProtection="1">
      <alignment horizontal="right" vertical="center"/>
      <protection/>
    </xf>
    <xf numFmtId="4" fontId="25" fillId="0" borderId="85" xfId="0" applyNumberFormat="1" applyFont="1" applyBorder="1" applyAlignment="1" applyProtection="1">
      <alignment horizontal="right" vertical="center"/>
      <protection/>
    </xf>
    <xf numFmtId="4" fontId="25" fillId="0" borderId="26" xfId="0" applyNumberFormat="1" applyFont="1" applyBorder="1" applyAlignment="1" applyProtection="1">
      <alignment horizontal="right" vertical="center"/>
      <protection/>
    </xf>
    <xf numFmtId="0" fontId="10" fillId="0" borderId="0" xfId="0" applyFont="1" applyAlignment="1" applyProtection="1">
      <alignment horizontal="left" vertical="center"/>
      <protection/>
    </xf>
    <xf numFmtId="0" fontId="15" fillId="34" borderId="42" xfId="0" applyFont="1" applyFill="1" applyBorder="1" applyAlignment="1">
      <alignment horizontal="center" vertical="center"/>
    </xf>
    <xf numFmtId="0" fontId="15" fillId="34" borderId="43" xfId="0" applyFont="1" applyFill="1" applyBorder="1" applyAlignment="1">
      <alignment horizontal="center" vertical="center"/>
    </xf>
    <xf numFmtId="0" fontId="15" fillId="34" borderId="44" xfId="0" applyFont="1" applyFill="1" applyBorder="1" applyAlignment="1">
      <alignment horizontal="center" vertical="center"/>
    </xf>
    <xf numFmtId="0" fontId="15" fillId="34" borderId="58" xfId="0" applyFont="1" applyFill="1" applyBorder="1" applyAlignment="1">
      <alignment horizontal="center" vertical="center"/>
    </xf>
    <xf numFmtId="0" fontId="15" fillId="34" borderId="48" xfId="0" applyFont="1" applyFill="1" applyBorder="1" applyAlignment="1">
      <alignment horizontal="center" vertical="center"/>
    </xf>
    <xf numFmtId="0" fontId="15" fillId="34" borderId="68" xfId="0" applyFont="1" applyFill="1" applyBorder="1" applyAlignment="1">
      <alignment horizontal="center" vertical="center"/>
    </xf>
    <xf numFmtId="0" fontId="13" fillId="38" borderId="58" xfId="0" applyFont="1" applyFill="1" applyBorder="1" applyAlignment="1">
      <alignment horizontal="center" vertical="center"/>
    </xf>
    <xf numFmtId="0" fontId="13" fillId="38" borderId="48" xfId="0" applyFont="1" applyFill="1" applyBorder="1" applyAlignment="1">
      <alignment horizontal="center" vertical="center"/>
    </xf>
    <xf numFmtId="0" fontId="13" fillId="38" borderId="68" xfId="0" applyFont="1" applyFill="1" applyBorder="1" applyAlignment="1">
      <alignment horizontal="center" vertical="center"/>
    </xf>
    <xf numFmtId="4" fontId="7" fillId="35" borderId="21" xfId="0" applyNumberFormat="1" applyFont="1" applyFill="1" applyBorder="1" applyAlignment="1">
      <alignment vertical="center"/>
    </xf>
    <xf numFmtId="0" fontId="82" fillId="0" borderId="10" xfId="0" applyFont="1" applyBorder="1" applyAlignment="1">
      <alignment vertical="center"/>
    </xf>
    <xf numFmtId="0" fontId="82" fillId="0" borderId="38" xfId="0" applyFont="1" applyBorder="1" applyAlignment="1">
      <alignment vertical="center"/>
    </xf>
    <xf numFmtId="0" fontId="82" fillId="0" borderId="11" xfId="0" applyFont="1" applyBorder="1" applyAlignment="1">
      <alignment vertical="center"/>
    </xf>
    <xf numFmtId="0" fontId="76" fillId="0" borderId="11" xfId="0" applyFont="1" applyBorder="1" applyAlignment="1">
      <alignment vertical="center"/>
    </xf>
    <xf numFmtId="0" fontId="82" fillId="0" borderId="38" xfId="0" applyFont="1" applyBorder="1" applyAlignment="1">
      <alignment/>
    </xf>
    <xf numFmtId="0" fontId="82" fillId="0" borderId="11" xfId="0" applyFont="1" applyBorder="1" applyAlignment="1">
      <alignment/>
    </xf>
    <xf numFmtId="0" fontId="82" fillId="0" borderId="45" xfId="0" applyFont="1" applyBorder="1" applyAlignment="1">
      <alignment vertical="center"/>
    </xf>
    <xf numFmtId="0" fontId="8" fillId="0" borderId="12" xfId="0" applyFont="1" applyBorder="1" applyAlignment="1">
      <alignment vertical="center"/>
    </xf>
    <xf numFmtId="0" fontId="8" fillId="33" borderId="58" xfId="0" applyFont="1" applyFill="1" applyBorder="1" applyAlignment="1" applyProtection="1">
      <alignment horizontal="center" vertical="top" wrapText="1"/>
      <protection locked="0"/>
    </xf>
    <xf numFmtId="0" fontId="8" fillId="33" borderId="48" xfId="0" applyFont="1" applyFill="1" applyBorder="1" applyAlignment="1" applyProtection="1">
      <alignment horizontal="center" vertical="top" wrapText="1"/>
      <protection locked="0"/>
    </xf>
    <xf numFmtId="0" fontId="8" fillId="33" borderId="68" xfId="0" applyFont="1" applyFill="1" applyBorder="1" applyAlignment="1" applyProtection="1">
      <alignment horizontal="center" vertical="top" wrapText="1"/>
      <protection locked="0"/>
    </xf>
    <xf numFmtId="0" fontId="8" fillId="33" borderId="19" xfId="0" applyFont="1" applyFill="1" applyBorder="1" applyAlignment="1" applyProtection="1">
      <alignment horizontal="center" vertical="top" wrapText="1"/>
      <protection locked="0"/>
    </xf>
    <xf numFmtId="0" fontId="8" fillId="33" borderId="0" xfId="0" applyFont="1" applyFill="1" applyBorder="1" applyAlignment="1" applyProtection="1">
      <alignment horizontal="center" vertical="top" wrapText="1"/>
      <protection locked="0"/>
    </xf>
    <xf numFmtId="0" fontId="8" fillId="33" borderId="69" xfId="0" applyFont="1" applyFill="1" applyBorder="1" applyAlignment="1" applyProtection="1">
      <alignment horizontal="center" vertical="top" wrapText="1"/>
      <protection locked="0"/>
    </xf>
    <xf numFmtId="0" fontId="8" fillId="33" borderId="70" xfId="0" applyFont="1" applyFill="1" applyBorder="1" applyAlignment="1" applyProtection="1">
      <alignment horizontal="center" vertical="top" wrapText="1"/>
      <protection locked="0"/>
    </xf>
    <xf numFmtId="0" fontId="8" fillId="33" borderId="31" xfId="0" applyFont="1" applyFill="1" applyBorder="1" applyAlignment="1" applyProtection="1">
      <alignment horizontal="center" vertical="top" wrapText="1"/>
      <protection locked="0"/>
    </xf>
    <xf numFmtId="0" fontId="8" fillId="33" borderId="71" xfId="0" applyFont="1" applyFill="1" applyBorder="1" applyAlignment="1" applyProtection="1">
      <alignment horizontal="center" vertical="top" wrapText="1"/>
      <protection locked="0"/>
    </xf>
    <xf numFmtId="0" fontId="7" fillId="35" borderId="43" xfId="0" applyFont="1" applyFill="1" applyBorder="1" applyAlignment="1">
      <alignment horizontal="right" vertical="center"/>
    </xf>
    <xf numFmtId="0" fontId="82" fillId="0" borderId="19" xfId="0" applyFont="1" applyBorder="1" applyAlignment="1">
      <alignment vertical="center"/>
    </xf>
    <xf numFmtId="0" fontId="82" fillId="0" borderId="0" xfId="0" applyFont="1" applyBorder="1" applyAlignment="1">
      <alignment vertical="center"/>
    </xf>
    <xf numFmtId="4" fontId="8" fillId="33" borderId="80" xfId="0" applyNumberFormat="1" applyFont="1" applyFill="1" applyBorder="1" applyAlignment="1" applyProtection="1">
      <alignment horizontal="left" vertical="center"/>
      <protection locked="0"/>
    </xf>
    <xf numFmtId="4" fontId="8" fillId="33" borderId="12" xfId="0" applyNumberFormat="1" applyFont="1" applyFill="1" applyBorder="1" applyAlignment="1" applyProtection="1">
      <alignment horizontal="left" vertical="center"/>
      <protection locked="0"/>
    </xf>
    <xf numFmtId="0" fontId="13" fillId="0" borderId="0" xfId="0" applyFont="1" applyFill="1" applyBorder="1" applyAlignment="1">
      <alignment horizontal="center" vertical="center"/>
    </xf>
    <xf numFmtId="0" fontId="8" fillId="0" borderId="52" xfId="0" applyFont="1" applyBorder="1" applyAlignment="1">
      <alignment vertical="center"/>
    </xf>
    <xf numFmtId="4" fontId="7" fillId="35" borderId="22" xfId="0" applyNumberFormat="1" applyFont="1" applyFill="1" applyBorder="1" applyAlignment="1">
      <alignment vertical="center"/>
    </xf>
    <xf numFmtId="0" fontId="85" fillId="0" borderId="0" xfId="0" applyFont="1" applyFill="1" applyBorder="1" applyAlignment="1">
      <alignment vertical="center"/>
    </xf>
    <xf numFmtId="0" fontId="85" fillId="0" borderId="0" xfId="0" applyFont="1" applyFill="1" applyBorder="1" applyAlignment="1">
      <alignment horizontal="right" vertical="center"/>
    </xf>
    <xf numFmtId="4" fontId="85" fillId="0" borderId="0" xfId="0" applyNumberFormat="1" applyFont="1" applyFill="1" applyBorder="1" applyAlignment="1">
      <alignment vertical="center"/>
    </xf>
    <xf numFmtId="0" fontId="7" fillId="35" borderId="42" xfId="0" applyFont="1" applyFill="1" applyBorder="1" applyAlignment="1">
      <alignment horizontal="center" vertical="center"/>
    </xf>
    <xf numFmtId="0" fontId="7" fillId="35" borderId="43" xfId="0" applyFont="1" applyFill="1" applyBorder="1" applyAlignment="1">
      <alignment horizontal="center" vertical="center"/>
    </xf>
    <xf numFmtId="0" fontId="7" fillId="35" borderId="44" xfId="0" applyFont="1" applyFill="1" applyBorder="1" applyAlignment="1">
      <alignment horizontal="center" vertical="center"/>
    </xf>
    <xf numFmtId="0" fontId="7" fillId="0" borderId="42" xfId="0" applyFont="1" applyFill="1" applyBorder="1" applyAlignment="1">
      <alignment vertical="center"/>
    </xf>
    <xf numFmtId="0" fontId="76" fillId="0" borderId="43" xfId="0" applyFont="1" applyFill="1" applyBorder="1" applyAlignment="1">
      <alignment/>
    </xf>
    <xf numFmtId="0" fontId="7" fillId="0" borderId="43" xfId="0" applyFont="1" applyFill="1" applyBorder="1" applyAlignment="1">
      <alignment vertical="center"/>
    </xf>
    <xf numFmtId="4" fontId="7" fillId="0" borderId="22" xfId="0" applyNumberFormat="1" applyFont="1" applyFill="1" applyBorder="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200025</xdr:colOff>
      <xdr:row>2</xdr:row>
      <xdr:rowOff>180975</xdr:rowOff>
    </xdr:from>
    <xdr:to>
      <xdr:col>7</xdr:col>
      <xdr:colOff>352425</xdr:colOff>
      <xdr:row>4</xdr:row>
      <xdr:rowOff>0</xdr:rowOff>
    </xdr:to>
    <xdr:pic>
      <xdr:nvPicPr>
        <xdr:cNvPr id="1" name="1 Imagen" descr="LEADER 2008 byn.jpg"/>
        <xdr:cNvPicPr preferRelativeResize="1">
          <a:picLocks noChangeAspect="1"/>
        </xdr:cNvPicPr>
      </xdr:nvPicPr>
      <xdr:blipFill>
        <a:blip r:embed="rId1"/>
        <a:stretch>
          <a:fillRect/>
        </a:stretch>
      </xdr:blipFill>
      <xdr:spPr>
        <a:xfrm>
          <a:off x="4772025" y="561975"/>
          <a:ext cx="914400"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J20"/>
  <sheetViews>
    <sheetView showGridLines="0" tabSelected="1" zoomScalePageLayoutView="0" workbookViewId="0" topLeftCell="A1">
      <selection activeCell="C10" sqref="C10:H10"/>
    </sheetView>
  </sheetViews>
  <sheetFormatPr defaultColWidth="11.421875" defaultRowHeight="15"/>
  <cols>
    <col min="1" max="16384" width="11.421875" style="17" customWidth="1"/>
  </cols>
  <sheetData>
    <row r="4" spans="1:8" ht="71.25" customHeight="1">
      <c r="A4" s="307" t="s">
        <v>194</v>
      </c>
      <c r="B4" s="307"/>
      <c r="C4" s="307"/>
      <c r="D4" s="307"/>
      <c r="E4" s="307"/>
      <c r="F4" s="307"/>
      <c r="G4" s="249"/>
      <c r="H4" s="249"/>
    </row>
    <row r="5" spans="1:8" ht="15.75" customHeight="1">
      <c r="A5" s="249"/>
      <c r="B5" s="249"/>
      <c r="C5" s="249"/>
      <c r="D5" s="249"/>
      <c r="E5" s="249"/>
      <c r="F5" s="249"/>
      <c r="G5" s="249"/>
      <c r="H5" s="249"/>
    </row>
    <row r="10" spans="1:10" ht="15">
      <c r="A10" s="248" t="s">
        <v>196</v>
      </c>
      <c r="B10" s="248"/>
      <c r="C10" s="308"/>
      <c r="D10" s="309"/>
      <c r="E10" s="309"/>
      <c r="F10" s="309"/>
      <c r="G10" s="309"/>
      <c r="H10" s="310"/>
      <c r="I10" s="256"/>
      <c r="J10" s="256"/>
    </row>
    <row r="12" spans="1:8" ht="15">
      <c r="A12" s="248"/>
      <c r="B12" s="248"/>
      <c r="C12" s="248"/>
      <c r="D12" s="248"/>
      <c r="E12" s="248"/>
      <c r="F12" s="248"/>
      <c r="G12" s="248"/>
      <c r="H12" s="248"/>
    </row>
    <row r="13" spans="1:8" ht="15">
      <c r="A13" s="248" t="s">
        <v>195</v>
      </c>
      <c r="B13" s="248"/>
      <c r="C13" s="308"/>
      <c r="D13" s="309"/>
      <c r="E13" s="309"/>
      <c r="F13" s="309"/>
      <c r="G13" s="309"/>
      <c r="H13" s="310"/>
    </row>
    <row r="14" spans="1:2" ht="15">
      <c r="A14" s="256"/>
      <c r="B14" s="256"/>
    </row>
    <row r="15" spans="1:8" ht="15">
      <c r="A15" s="248"/>
      <c r="B15" s="248"/>
      <c r="C15" s="248"/>
      <c r="D15" s="248"/>
      <c r="E15" s="248"/>
      <c r="F15" s="248"/>
      <c r="G15" s="248"/>
      <c r="H15" s="248"/>
    </row>
    <row r="16" spans="1:8" ht="15">
      <c r="A16" s="248" t="s">
        <v>214</v>
      </c>
      <c r="B16" s="248"/>
      <c r="C16" s="304"/>
      <c r="D16" s="305"/>
      <c r="E16" s="305"/>
      <c r="F16" s="305"/>
      <c r="G16" s="305"/>
      <c r="H16" s="306"/>
    </row>
    <row r="17" spans="1:2" ht="15">
      <c r="A17" s="257"/>
      <c r="B17" s="256"/>
    </row>
    <row r="20" ht="14.25">
      <c r="A20" s="297" t="s">
        <v>215</v>
      </c>
    </row>
  </sheetData>
  <sheetProtection selectLockedCells="1"/>
  <mergeCells count="4">
    <mergeCell ref="C16:H16"/>
    <mergeCell ref="A4:F4"/>
    <mergeCell ref="C10:H10"/>
    <mergeCell ref="C13:H13"/>
  </mergeCells>
  <printOptions/>
  <pageMargins left="0.5118110236220472" right="0.5118110236220472" top="0.7480314960629921" bottom="0.7480314960629921" header="0.31496062992125984" footer="0.3149606299212598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G53"/>
  <sheetViews>
    <sheetView showGridLines="0" workbookViewId="0" topLeftCell="A1">
      <selection activeCell="A36" sqref="A36:G53"/>
    </sheetView>
  </sheetViews>
  <sheetFormatPr defaultColWidth="11.421875" defaultRowHeight="15"/>
  <cols>
    <col min="1" max="1" width="11.421875" style="17" customWidth="1"/>
    <col min="2" max="2" width="5.00390625" style="17" customWidth="1"/>
    <col min="3" max="4" width="11.421875" style="17" customWidth="1"/>
    <col min="5" max="5" width="24.57421875" style="17" customWidth="1"/>
    <col min="6" max="7" width="15.140625" style="17" customWidth="1"/>
    <col min="8" max="16384" width="11.421875" style="17" customWidth="1"/>
  </cols>
  <sheetData>
    <row r="1" spans="1:7" ht="20.25">
      <c r="A1" s="20" t="s">
        <v>0</v>
      </c>
      <c r="B1" s="1"/>
      <c r="C1" s="1"/>
      <c r="D1" s="1"/>
      <c r="E1" s="1"/>
      <c r="F1" s="2"/>
      <c r="G1" s="3"/>
    </row>
    <row r="2" spans="1:7" ht="15" thickBot="1">
      <c r="A2" s="311"/>
      <c r="B2" s="311"/>
      <c r="C2" s="311"/>
      <c r="D2" s="311"/>
      <c r="E2" s="311"/>
      <c r="F2" s="311"/>
      <c r="G2" s="311"/>
    </row>
    <row r="3" spans="1:7" ht="15.75">
      <c r="A3" s="312" t="s">
        <v>1</v>
      </c>
      <c r="B3" s="313"/>
      <c r="C3" s="313"/>
      <c r="D3" s="313"/>
      <c r="E3" s="313"/>
      <c r="F3" s="313"/>
      <c r="G3" s="314"/>
    </row>
    <row r="4" spans="1:7" ht="15">
      <c r="A4" s="318" t="s">
        <v>2</v>
      </c>
      <c r="B4" s="318"/>
      <c r="C4" s="318"/>
      <c r="D4" s="318"/>
      <c r="E4" s="318"/>
      <c r="F4" s="315" t="s">
        <v>3</v>
      </c>
      <c r="G4" s="315"/>
    </row>
    <row r="5" spans="1:7" ht="25.5" customHeight="1">
      <c r="A5" s="318"/>
      <c r="B5" s="318"/>
      <c r="C5" s="318"/>
      <c r="D5" s="318"/>
      <c r="E5" s="318"/>
      <c r="F5" s="232" t="s">
        <v>177</v>
      </c>
      <c r="G5" s="233" t="s">
        <v>178</v>
      </c>
    </row>
    <row r="6" spans="1:7" ht="14.25">
      <c r="A6" s="316" t="s">
        <v>4</v>
      </c>
      <c r="B6" s="317"/>
      <c r="C6" s="317"/>
      <c r="D6" s="317"/>
      <c r="E6" s="317"/>
      <c r="F6" s="116"/>
      <c r="G6" s="116"/>
    </row>
    <row r="7" spans="1:7" ht="7.5" customHeight="1">
      <c r="A7" s="319"/>
      <c r="B7" s="320"/>
      <c r="C7" s="320"/>
      <c r="D7" s="320"/>
      <c r="E7" s="320"/>
      <c r="F7" s="229"/>
      <c r="G7" s="228"/>
    </row>
    <row r="8" spans="1:7" ht="14.25">
      <c r="A8" s="331" t="s">
        <v>5</v>
      </c>
      <c r="B8" s="332"/>
      <c r="C8" s="332"/>
      <c r="D8" s="332"/>
      <c r="E8" s="332"/>
      <c r="F8" s="118">
        <f>SUM(F9:F15)</f>
        <v>0</v>
      </c>
      <c r="G8" s="118">
        <f>SUM(G9:G15)</f>
        <v>0</v>
      </c>
    </row>
    <row r="9" spans="1:7" ht="14.25">
      <c r="A9" s="6"/>
      <c r="B9" s="7" t="s">
        <v>6</v>
      </c>
      <c r="C9" s="7"/>
      <c r="D9" s="7"/>
      <c r="E9" s="8"/>
      <c r="F9" s="234"/>
      <c r="G9" s="234"/>
    </row>
    <row r="10" spans="1:7" ht="14.25">
      <c r="A10" s="6"/>
      <c r="B10" s="7" t="s">
        <v>7</v>
      </c>
      <c r="C10" s="7"/>
      <c r="D10" s="7"/>
      <c r="E10" s="8"/>
      <c r="F10" s="234"/>
      <c r="G10" s="234"/>
    </row>
    <row r="11" spans="1:7" ht="14.25">
      <c r="A11" s="6"/>
      <c r="B11" s="7" t="s">
        <v>8</v>
      </c>
      <c r="C11" s="7"/>
      <c r="D11" s="7"/>
      <c r="E11" s="8"/>
      <c r="F11" s="234"/>
      <c r="G11" s="234"/>
    </row>
    <row r="12" spans="1:7" ht="14.25">
      <c r="A12" s="6"/>
      <c r="B12" s="7" t="s">
        <v>9</v>
      </c>
      <c r="C12" s="7"/>
      <c r="D12" s="7"/>
      <c r="E12" s="8"/>
      <c r="F12" s="234"/>
      <c r="G12" s="234"/>
    </row>
    <row r="13" spans="1:7" ht="14.25">
      <c r="A13" s="6"/>
      <c r="B13" s="7" t="s">
        <v>10</v>
      </c>
      <c r="C13" s="7"/>
      <c r="D13" s="7"/>
      <c r="E13" s="8"/>
      <c r="F13" s="234"/>
      <c r="G13" s="234"/>
    </row>
    <row r="14" spans="1:7" ht="14.25">
      <c r="A14" s="6"/>
      <c r="B14" s="7" t="s">
        <v>11</v>
      </c>
      <c r="C14" s="7"/>
      <c r="D14" s="7"/>
      <c r="E14" s="8"/>
      <c r="F14" s="234"/>
      <c r="G14" s="234"/>
    </row>
    <row r="15" spans="1:7" ht="14.25">
      <c r="A15" s="6"/>
      <c r="B15" s="7" t="s">
        <v>179</v>
      </c>
      <c r="C15" s="7"/>
      <c r="D15" s="7"/>
      <c r="E15" s="8"/>
      <c r="F15" s="234"/>
      <c r="G15" s="234"/>
    </row>
    <row r="16" spans="1:7" ht="7.5" customHeight="1">
      <c r="A16" s="319"/>
      <c r="B16" s="320"/>
      <c r="C16" s="320"/>
      <c r="D16" s="320"/>
      <c r="E16" s="320"/>
      <c r="F16" s="229"/>
      <c r="G16" s="228"/>
    </row>
    <row r="17" spans="1:7" ht="14.25">
      <c r="A17" s="9" t="s">
        <v>12</v>
      </c>
      <c r="B17" s="10"/>
      <c r="C17" s="10"/>
      <c r="D17" s="10"/>
      <c r="E17" s="11"/>
      <c r="F17" s="118">
        <f>SUM(F18:F21)</f>
        <v>0</v>
      </c>
      <c r="G17" s="118">
        <f>SUM(G18:G21)</f>
        <v>0</v>
      </c>
    </row>
    <row r="18" spans="1:7" ht="14.25">
      <c r="A18" s="6"/>
      <c r="B18" s="7" t="s">
        <v>13</v>
      </c>
      <c r="C18" s="7"/>
      <c r="D18" s="7"/>
      <c r="E18" s="8"/>
      <c r="F18" s="234"/>
      <c r="G18" s="235"/>
    </row>
    <row r="19" spans="1:7" ht="14.25">
      <c r="A19" s="6"/>
      <c r="B19" s="7" t="s">
        <v>14</v>
      </c>
      <c r="C19" s="7"/>
      <c r="D19" s="7"/>
      <c r="E19" s="8"/>
      <c r="F19" s="234"/>
      <c r="G19" s="235"/>
    </row>
    <row r="20" spans="1:7" ht="14.25">
      <c r="A20" s="6"/>
      <c r="B20" s="7" t="s">
        <v>183</v>
      </c>
      <c r="C20" s="7"/>
      <c r="D20" s="7"/>
      <c r="E20" s="8"/>
      <c r="F20" s="234"/>
      <c r="G20" s="235"/>
    </row>
    <row r="21" spans="1:7" ht="14.25">
      <c r="A21" s="4"/>
      <c r="B21" s="5" t="s">
        <v>184</v>
      </c>
      <c r="C21" s="5"/>
      <c r="D21" s="7"/>
      <c r="E21" s="8"/>
      <c r="F21" s="234"/>
      <c r="G21" s="235"/>
    </row>
    <row r="22" spans="1:7" ht="7.5" customHeight="1">
      <c r="A22" s="319"/>
      <c r="B22" s="320"/>
      <c r="C22" s="320"/>
      <c r="D22" s="320"/>
      <c r="E22" s="320"/>
      <c r="F22" s="229"/>
      <c r="G22" s="228"/>
    </row>
    <row r="23" spans="1:7" ht="14.25">
      <c r="A23" s="12" t="s">
        <v>16</v>
      </c>
      <c r="B23" s="13"/>
      <c r="C23" s="13"/>
      <c r="D23" s="10"/>
      <c r="E23" s="11"/>
      <c r="F23" s="118">
        <f>SUM(F24:F25)</f>
        <v>0</v>
      </c>
      <c r="G23" s="118">
        <f>SUM(G24:G25)</f>
        <v>0</v>
      </c>
    </row>
    <row r="24" spans="1:7" ht="14.25">
      <c r="A24" s="6"/>
      <c r="B24" s="7" t="s">
        <v>17</v>
      </c>
      <c r="C24" s="7"/>
      <c r="D24" s="7"/>
      <c r="E24" s="8"/>
      <c r="F24" s="234"/>
      <c r="G24" s="235"/>
    </row>
    <row r="25" spans="1:7" ht="14.25">
      <c r="A25" s="6"/>
      <c r="B25" s="7" t="s">
        <v>18</v>
      </c>
      <c r="C25" s="7"/>
      <c r="D25" s="7"/>
      <c r="E25" s="8"/>
      <c r="F25" s="234"/>
      <c r="G25" s="235"/>
    </row>
    <row r="26" spans="1:7" ht="7.5" customHeight="1">
      <c r="A26" s="319"/>
      <c r="B26" s="320"/>
      <c r="C26" s="320"/>
      <c r="D26" s="320"/>
      <c r="E26" s="320"/>
      <c r="F26" s="229"/>
      <c r="G26" s="228"/>
    </row>
    <row r="27" spans="1:7" ht="14.25">
      <c r="A27" s="9" t="s">
        <v>19</v>
      </c>
      <c r="B27" s="10"/>
      <c r="C27" s="10"/>
      <c r="D27" s="10"/>
      <c r="E27" s="11"/>
      <c r="F27" s="118">
        <f>SUM(F28:F30)</f>
        <v>0</v>
      </c>
      <c r="G27" s="118">
        <f>SUM(G28:G30)</f>
        <v>0</v>
      </c>
    </row>
    <row r="28" spans="1:7" ht="14.25">
      <c r="A28" s="6"/>
      <c r="B28" s="7" t="s">
        <v>20</v>
      </c>
      <c r="C28" s="7"/>
      <c r="D28" s="7"/>
      <c r="E28" s="8"/>
      <c r="F28" s="234"/>
      <c r="G28" s="234"/>
    </row>
    <row r="29" spans="1:7" ht="14.25">
      <c r="A29" s="6"/>
      <c r="B29" s="7" t="s">
        <v>21</v>
      </c>
      <c r="C29" s="7"/>
      <c r="D29" s="7"/>
      <c r="E29" s="8"/>
      <c r="F29" s="234"/>
      <c r="G29" s="234"/>
    </row>
    <row r="30" spans="1:7" ht="15" thickBot="1">
      <c r="A30" s="6"/>
      <c r="B30" s="7" t="s">
        <v>180</v>
      </c>
      <c r="C30" s="7"/>
      <c r="D30" s="7"/>
      <c r="E30" s="8"/>
      <c r="F30" s="234"/>
      <c r="G30" s="234"/>
    </row>
    <row r="31" spans="1:7" ht="16.5" thickBot="1">
      <c r="A31" s="330" t="s">
        <v>22</v>
      </c>
      <c r="B31" s="330"/>
      <c r="C31" s="330"/>
      <c r="D31" s="330"/>
      <c r="E31" s="330"/>
      <c r="F31" s="231">
        <f>SUM(F6+F8+F17+F23+F27)</f>
        <v>0</v>
      </c>
      <c r="G31" s="231">
        <f>SUM(G6+G8+G17+G23+G27)</f>
        <v>0</v>
      </c>
    </row>
    <row r="32" spans="1:7" ht="14.25" customHeight="1">
      <c r="A32" s="236" t="s">
        <v>23</v>
      </c>
      <c r="B32" s="230"/>
      <c r="C32" s="230"/>
      <c r="D32" s="230"/>
      <c r="E32" s="230"/>
      <c r="F32" s="230"/>
      <c r="G32" s="230"/>
    </row>
    <row r="33" spans="1:7" ht="14.25">
      <c r="A33" s="230"/>
      <c r="B33" s="230"/>
      <c r="C33" s="230"/>
      <c r="D33" s="230"/>
      <c r="E33" s="230"/>
      <c r="F33" s="230"/>
      <c r="G33" s="230"/>
    </row>
    <row r="34" spans="1:7" ht="20.25">
      <c r="A34" s="20" t="s">
        <v>24</v>
      </c>
      <c r="B34" s="1"/>
      <c r="C34" s="1"/>
      <c r="D34" s="1"/>
      <c r="E34" s="1"/>
      <c r="F34" s="2"/>
      <c r="G34" s="3"/>
    </row>
    <row r="35" spans="1:7" ht="15.75" thickBot="1">
      <c r="A35" s="18"/>
      <c r="B35" s="19"/>
      <c r="C35" s="19"/>
      <c r="D35" s="19"/>
      <c r="E35" s="19"/>
      <c r="F35" s="19"/>
      <c r="G35" s="19"/>
    </row>
    <row r="36" spans="1:7" ht="14.25">
      <c r="A36" s="321"/>
      <c r="B36" s="322"/>
      <c r="C36" s="322"/>
      <c r="D36" s="322"/>
      <c r="E36" s="322"/>
      <c r="F36" s="322"/>
      <c r="G36" s="323"/>
    </row>
    <row r="37" spans="1:7" ht="14.25">
      <c r="A37" s="324"/>
      <c r="B37" s="325"/>
      <c r="C37" s="325"/>
      <c r="D37" s="325"/>
      <c r="E37" s="325"/>
      <c r="F37" s="325"/>
      <c r="G37" s="326"/>
    </row>
    <row r="38" spans="1:7" ht="14.25">
      <c r="A38" s="324"/>
      <c r="B38" s="325"/>
      <c r="C38" s="325"/>
      <c r="D38" s="325"/>
      <c r="E38" s="325"/>
      <c r="F38" s="325"/>
      <c r="G38" s="326"/>
    </row>
    <row r="39" spans="1:7" ht="14.25">
      <c r="A39" s="324"/>
      <c r="B39" s="325"/>
      <c r="C39" s="325"/>
      <c r="D39" s="325"/>
      <c r="E39" s="325"/>
      <c r="F39" s="325"/>
      <c r="G39" s="326"/>
    </row>
    <row r="40" spans="1:7" ht="14.25">
      <c r="A40" s="324"/>
      <c r="B40" s="325"/>
      <c r="C40" s="325"/>
      <c r="D40" s="325"/>
      <c r="E40" s="325"/>
      <c r="F40" s="325"/>
      <c r="G40" s="326"/>
    </row>
    <row r="41" spans="1:7" ht="14.25">
      <c r="A41" s="324"/>
      <c r="B41" s="325"/>
      <c r="C41" s="325"/>
      <c r="D41" s="325"/>
      <c r="E41" s="325"/>
      <c r="F41" s="325"/>
      <c r="G41" s="326"/>
    </row>
    <row r="42" spans="1:7" ht="14.25">
      <c r="A42" s="324"/>
      <c r="B42" s="325"/>
      <c r="C42" s="325"/>
      <c r="D42" s="325"/>
      <c r="E42" s="325"/>
      <c r="F42" s="325"/>
      <c r="G42" s="326"/>
    </row>
    <row r="43" spans="1:7" ht="14.25">
      <c r="A43" s="324"/>
      <c r="B43" s="325"/>
      <c r="C43" s="325"/>
      <c r="D43" s="325"/>
      <c r="E43" s="325"/>
      <c r="F43" s="325"/>
      <c r="G43" s="326"/>
    </row>
    <row r="44" spans="1:7" ht="14.25">
      <c r="A44" s="324"/>
      <c r="B44" s="325"/>
      <c r="C44" s="325"/>
      <c r="D44" s="325"/>
      <c r="E44" s="325"/>
      <c r="F44" s="325"/>
      <c r="G44" s="326"/>
    </row>
    <row r="45" spans="1:7" ht="14.25">
      <c r="A45" s="324"/>
      <c r="B45" s="325"/>
      <c r="C45" s="325"/>
      <c r="D45" s="325"/>
      <c r="E45" s="325"/>
      <c r="F45" s="325"/>
      <c r="G45" s="326"/>
    </row>
    <row r="46" spans="1:7" ht="14.25">
      <c r="A46" s="324"/>
      <c r="B46" s="325"/>
      <c r="C46" s="325"/>
      <c r="D46" s="325"/>
      <c r="E46" s="325"/>
      <c r="F46" s="325"/>
      <c r="G46" s="326"/>
    </row>
    <row r="47" spans="1:7" ht="14.25">
      <c r="A47" s="324"/>
      <c r="B47" s="325"/>
      <c r="C47" s="325"/>
      <c r="D47" s="325"/>
      <c r="E47" s="325"/>
      <c r="F47" s="325"/>
      <c r="G47" s="326"/>
    </row>
    <row r="48" spans="1:7" ht="14.25">
      <c r="A48" s="324"/>
      <c r="B48" s="325"/>
      <c r="C48" s="325"/>
      <c r="D48" s="325"/>
      <c r="E48" s="325"/>
      <c r="F48" s="325"/>
      <c r="G48" s="326"/>
    </row>
    <row r="49" spans="1:7" ht="14.25">
      <c r="A49" s="324"/>
      <c r="B49" s="325"/>
      <c r="C49" s="325"/>
      <c r="D49" s="325"/>
      <c r="E49" s="325"/>
      <c r="F49" s="325"/>
      <c r="G49" s="326"/>
    </row>
    <row r="50" spans="1:7" ht="14.25">
      <c r="A50" s="324"/>
      <c r="B50" s="325"/>
      <c r="C50" s="325"/>
      <c r="D50" s="325"/>
      <c r="E50" s="325"/>
      <c r="F50" s="325"/>
      <c r="G50" s="326"/>
    </row>
    <row r="51" spans="1:7" ht="14.25">
      <c r="A51" s="324"/>
      <c r="B51" s="325"/>
      <c r="C51" s="325"/>
      <c r="D51" s="325"/>
      <c r="E51" s="325"/>
      <c r="F51" s="325"/>
      <c r="G51" s="326"/>
    </row>
    <row r="52" spans="1:7" ht="14.25">
      <c r="A52" s="324"/>
      <c r="B52" s="325"/>
      <c r="C52" s="325"/>
      <c r="D52" s="325"/>
      <c r="E52" s="325"/>
      <c r="F52" s="325"/>
      <c r="G52" s="326"/>
    </row>
    <row r="53" spans="1:7" ht="15" thickBot="1">
      <c r="A53" s="327"/>
      <c r="B53" s="328"/>
      <c r="C53" s="328"/>
      <c r="D53" s="328"/>
      <c r="E53" s="328"/>
      <c r="F53" s="328"/>
      <c r="G53" s="329"/>
    </row>
  </sheetData>
  <sheetProtection password="CCEB" sheet="1" selectLockedCells="1"/>
  <mergeCells count="12">
    <mergeCell ref="A22:E22"/>
    <mergeCell ref="A26:E26"/>
    <mergeCell ref="A36:G53"/>
    <mergeCell ref="A31:E31"/>
    <mergeCell ref="A7:E7"/>
    <mergeCell ref="A8:E8"/>
    <mergeCell ref="A2:G2"/>
    <mergeCell ref="A3:G3"/>
    <mergeCell ref="F4:G4"/>
    <mergeCell ref="A6:E6"/>
    <mergeCell ref="A4:E5"/>
    <mergeCell ref="A16:E16"/>
  </mergeCells>
  <printOptions horizontalCentered="1"/>
  <pageMargins left="0.31496062992125984" right="0.31496062992125984" top="0.5905511811023623" bottom="0.35433070866141736" header="0.31496062992125984" footer="0"/>
  <pageSetup horizontalDpi="600" verticalDpi="600" orientation="portrait" paperSize="9" r:id="rId1"/>
  <headerFooter>
    <oddHeader>&amp;LESTUDIO ECONÓMICO FINANCIERO&amp;RAnexo Memoria LEADER</oddHeader>
  </headerFooter>
</worksheet>
</file>

<file path=xl/worksheets/sheet3.xml><?xml version="1.0" encoding="utf-8"?>
<worksheet xmlns="http://schemas.openxmlformats.org/spreadsheetml/2006/main" xmlns:r="http://schemas.openxmlformats.org/officeDocument/2006/relationships">
  <dimension ref="A1:E56"/>
  <sheetViews>
    <sheetView showGridLines="0" zoomScalePageLayoutView="0" workbookViewId="0" topLeftCell="A1">
      <selection activeCell="A40" sqref="A40:E56"/>
    </sheetView>
  </sheetViews>
  <sheetFormatPr defaultColWidth="11.421875" defaultRowHeight="15"/>
  <cols>
    <col min="2" max="4" width="19.8515625" style="0" customWidth="1"/>
    <col min="5" max="5" width="17.7109375" style="0" customWidth="1"/>
    <col min="6" max="6" width="4.140625" style="0" customWidth="1"/>
  </cols>
  <sheetData>
    <row r="1" spans="1:5" s="32" customFormat="1" ht="21">
      <c r="A1" s="20" t="s">
        <v>25</v>
      </c>
      <c r="B1" s="31"/>
      <c r="C1" s="31"/>
      <c r="D1" s="31"/>
      <c r="E1" s="31"/>
    </row>
    <row r="2" spans="1:5" ht="15">
      <c r="A2" s="335"/>
      <c r="B2" s="335"/>
      <c r="C2" s="335"/>
      <c r="D2" s="335"/>
      <c r="E2" s="335"/>
    </row>
    <row r="3" spans="1:5" ht="15">
      <c r="A3" s="336"/>
      <c r="B3" s="348" t="s">
        <v>26</v>
      </c>
      <c r="C3" s="348"/>
      <c r="D3" s="348"/>
      <c r="E3" s="348"/>
    </row>
    <row r="4" spans="1:5" ht="15">
      <c r="A4" s="336"/>
      <c r="B4" s="337" t="s">
        <v>2</v>
      </c>
      <c r="C4" s="337"/>
      <c r="D4" s="247" t="s">
        <v>27</v>
      </c>
      <c r="E4" s="40" t="s">
        <v>192</v>
      </c>
    </row>
    <row r="5" spans="1:5" ht="15">
      <c r="A5" s="336"/>
      <c r="B5" s="338" t="s">
        <v>28</v>
      </c>
      <c r="C5" s="338"/>
      <c r="D5" s="128">
        <f>Inversion!G31*Financiacion!E5</f>
        <v>0</v>
      </c>
      <c r="E5" s="246"/>
    </row>
    <row r="6" spans="1:5" ht="15">
      <c r="A6" s="336"/>
      <c r="B6" s="338" t="s">
        <v>29</v>
      </c>
      <c r="C6" s="338"/>
      <c r="D6" s="128">
        <f>E6*Inversion!G31</f>
        <v>0</v>
      </c>
      <c r="E6" s="246"/>
    </row>
    <row r="7" spans="1:5" ht="15">
      <c r="A7" s="336"/>
      <c r="B7" s="338" t="s">
        <v>30</v>
      </c>
      <c r="C7" s="338"/>
      <c r="D7" s="128">
        <f>E7*Inversion!G31</f>
        <v>0</v>
      </c>
      <c r="E7" s="246"/>
    </row>
    <row r="8" spans="1:5" ht="15">
      <c r="A8" s="336"/>
      <c r="B8" s="338" t="s">
        <v>193</v>
      </c>
      <c r="C8" s="338"/>
      <c r="D8" s="128">
        <f>E8*Inversion!G31</f>
        <v>0</v>
      </c>
      <c r="E8" s="246"/>
    </row>
    <row r="9" spans="1:5" ht="15">
      <c r="A9" s="336"/>
      <c r="B9" s="338" t="s">
        <v>31</v>
      </c>
      <c r="C9" s="338"/>
      <c r="D9" s="128">
        <f>E9*Inversion!G31</f>
        <v>0</v>
      </c>
      <c r="E9" s="246"/>
    </row>
    <row r="10" spans="1:5" ht="15">
      <c r="A10" s="336"/>
      <c r="B10" s="338" t="s">
        <v>200</v>
      </c>
      <c r="C10" s="338"/>
      <c r="D10" s="128">
        <f>E10*Inversion!G31</f>
        <v>0</v>
      </c>
      <c r="E10" s="246"/>
    </row>
    <row r="11" spans="1:5" ht="16.5" thickBot="1">
      <c r="A11" s="336"/>
      <c r="B11" s="349" t="s">
        <v>22</v>
      </c>
      <c r="C11" s="349"/>
      <c r="D11" s="48">
        <f>SUM($D$5:$D$10)</f>
        <v>0</v>
      </c>
      <c r="E11" s="39"/>
    </row>
    <row r="12" spans="1:5" ht="15.75">
      <c r="A12" s="35"/>
      <c r="B12" s="22"/>
      <c r="C12" s="22"/>
      <c r="D12" s="36"/>
      <c r="E12" s="37"/>
    </row>
    <row r="13" spans="1:5" ht="18">
      <c r="A13" s="1"/>
      <c r="B13" s="21"/>
      <c r="C13" s="21"/>
      <c r="D13" s="21"/>
      <c r="E13" s="21"/>
    </row>
    <row r="14" spans="1:5" s="32" customFormat="1" ht="21">
      <c r="A14" s="20" t="s">
        <v>32</v>
      </c>
      <c r="B14" s="31"/>
      <c r="C14" s="31"/>
      <c r="D14" s="31"/>
      <c r="E14" s="31"/>
    </row>
    <row r="15" spans="1:5" ht="15.75" thickBot="1">
      <c r="A15" s="336"/>
      <c r="B15" s="336"/>
      <c r="C15" s="336"/>
      <c r="D15" s="336"/>
      <c r="E15" s="336"/>
    </row>
    <row r="16" spans="1:5" ht="15.75" thickBot="1">
      <c r="A16" s="350"/>
      <c r="B16" s="351" t="s">
        <v>33</v>
      </c>
      <c r="C16" s="352"/>
      <c r="D16" s="186">
        <f>D6+D7</f>
        <v>0</v>
      </c>
      <c r="E16" s="39"/>
    </row>
    <row r="17" spans="1:5" ht="15">
      <c r="A17" s="350"/>
      <c r="B17" s="353" t="s">
        <v>188</v>
      </c>
      <c r="C17" s="354"/>
      <c r="D17" s="49"/>
      <c r="E17" s="39"/>
    </row>
    <row r="18" spans="1:5" ht="15">
      <c r="A18" s="350"/>
      <c r="B18" s="355" t="s">
        <v>189</v>
      </c>
      <c r="C18" s="338"/>
      <c r="D18" s="30"/>
      <c r="E18" s="39"/>
    </row>
    <row r="19" spans="1:5" ht="15">
      <c r="A19" s="350"/>
      <c r="B19" s="355" t="s">
        <v>190</v>
      </c>
      <c r="C19" s="338"/>
      <c r="D19" s="28">
        <v>1</v>
      </c>
      <c r="E19" s="298" t="s">
        <v>201</v>
      </c>
    </row>
    <row r="20" spans="1:5" ht="15.75" thickBot="1">
      <c r="A20" s="350"/>
      <c r="B20" s="333" t="s">
        <v>191</v>
      </c>
      <c r="C20" s="334"/>
      <c r="D20" s="29"/>
      <c r="E20" s="39"/>
    </row>
    <row r="21" spans="1:5" ht="15">
      <c r="A21" s="33"/>
      <c r="B21" s="299" t="s">
        <v>216</v>
      </c>
      <c r="C21" s="34"/>
      <c r="D21" s="38"/>
      <c r="E21" s="33"/>
    </row>
    <row r="22" spans="1:5" ht="18">
      <c r="A22" s="1"/>
      <c r="B22" s="21"/>
      <c r="C22" s="21"/>
      <c r="D22" s="21"/>
      <c r="E22" s="21"/>
    </row>
    <row r="23" spans="1:5" s="32" customFormat="1" ht="21">
      <c r="A23" s="20" t="s">
        <v>34</v>
      </c>
      <c r="B23" s="31"/>
      <c r="C23" s="31"/>
      <c r="D23" s="31"/>
      <c r="E23" s="31"/>
    </row>
    <row r="24" spans="1:5" ht="15.75" thickBot="1">
      <c r="A24" s="19"/>
      <c r="B24" s="23"/>
      <c r="C24" s="23"/>
      <c r="D24" s="23"/>
      <c r="E24" s="23"/>
    </row>
    <row r="25" spans="1:5" ht="15.75" thickBot="1">
      <c r="A25" s="57" t="s">
        <v>35</v>
      </c>
      <c r="B25" s="58" t="s">
        <v>36</v>
      </c>
      <c r="C25" s="58" t="s">
        <v>37</v>
      </c>
      <c r="D25" s="58" t="s">
        <v>38</v>
      </c>
      <c r="E25" s="59" t="s">
        <v>39</v>
      </c>
    </row>
    <row r="26" spans="1:5" ht="15">
      <c r="A26" s="24">
        <v>1</v>
      </c>
      <c r="B26" s="50">
        <f>$D$16</f>
        <v>0</v>
      </c>
      <c r="C26" s="50">
        <f>IF(OR($D$20=1,$D$20=2),0,$D$16/$D$19)</f>
        <v>0</v>
      </c>
      <c r="D26" s="50">
        <f>$B$26-$C$26</f>
        <v>0</v>
      </c>
      <c r="E26" s="51">
        <f>$B$26*$D$18</f>
        <v>0</v>
      </c>
    </row>
    <row r="27" spans="1:5" ht="15">
      <c r="A27" s="25">
        <f>SUM(A26)+1</f>
        <v>2</v>
      </c>
      <c r="B27" s="52">
        <f>$D$26</f>
        <v>0</v>
      </c>
      <c r="C27" s="52">
        <f>IF($D$20=2,0,$D$16/($D$19-$D$20))</f>
        <v>0</v>
      </c>
      <c r="D27" s="52">
        <f>$B$27-$C$27</f>
        <v>0</v>
      </c>
      <c r="E27" s="53">
        <f>$B$27*$D$18</f>
        <v>0</v>
      </c>
    </row>
    <row r="28" spans="1:5" ht="15">
      <c r="A28" s="25">
        <f>SUM(A27)+1</f>
        <v>3</v>
      </c>
      <c r="B28" s="52">
        <f>$D$27</f>
        <v>0</v>
      </c>
      <c r="C28" s="52">
        <f>IF($B$28=0,0,$D$16/($D$19-$D$20))</f>
        <v>0</v>
      </c>
      <c r="D28" s="52">
        <f>$B$28-$C$28</f>
        <v>0</v>
      </c>
      <c r="E28" s="53">
        <f>$B$28*$D$18</f>
        <v>0</v>
      </c>
    </row>
    <row r="29" spans="1:5" ht="15">
      <c r="A29" s="25">
        <f>SUM(A28)+1</f>
        <v>4</v>
      </c>
      <c r="B29" s="52">
        <f>$D$28</f>
        <v>0</v>
      </c>
      <c r="C29" s="52">
        <f>IF($B$29=0,0,$D$16/($D$19-$D$20))</f>
        <v>0</v>
      </c>
      <c r="D29" s="52">
        <f>$B$29-$C$29</f>
        <v>0</v>
      </c>
      <c r="E29" s="53">
        <f>$B$29*$D$18</f>
        <v>0</v>
      </c>
    </row>
    <row r="30" spans="1:5" ht="15">
      <c r="A30" s="25">
        <v>5</v>
      </c>
      <c r="B30" s="52">
        <f>$D$29</f>
        <v>0</v>
      </c>
      <c r="C30" s="52">
        <f>IF($B$30=0,0,$D$16/($D$19-$D$20))</f>
        <v>0</v>
      </c>
      <c r="D30" s="52">
        <f>$B$30-$C$30</f>
        <v>0</v>
      </c>
      <c r="E30" s="53">
        <f>$B$30*$D$18</f>
        <v>0</v>
      </c>
    </row>
    <row r="31" spans="1:5" ht="15">
      <c r="A31" s="26">
        <v>6</v>
      </c>
      <c r="B31" s="52">
        <f>$D$30</f>
        <v>0</v>
      </c>
      <c r="C31" s="52">
        <f>IF($B$31=0,0,$D$16/($D$19-$D$20))</f>
        <v>0</v>
      </c>
      <c r="D31" s="52">
        <f>$B$31-$C$31</f>
        <v>0</v>
      </c>
      <c r="E31" s="53">
        <f>$B$31*$D$18</f>
        <v>0</v>
      </c>
    </row>
    <row r="32" spans="1:5" ht="15">
      <c r="A32" s="26">
        <v>7</v>
      </c>
      <c r="B32" s="52">
        <f>$D$31</f>
        <v>0</v>
      </c>
      <c r="C32" s="52">
        <f>IF($B$32=0,0,$D$16/($D$19-$D$20))</f>
        <v>0</v>
      </c>
      <c r="D32" s="52">
        <f>$B$32-$C$32</f>
        <v>0</v>
      </c>
      <c r="E32" s="53">
        <f>$B$32*$D$18</f>
        <v>0</v>
      </c>
    </row>
    <row r="33" spans="1:5" ht="15">
      <c r="A33" s="26">
        <v>8</v>
      </c>
      <c r="B33" s="52">
        <f>$D$32</f>
        <v>0</v>
      </c>
      <c r="C33" s="52">
        <f>IF($B$33=0,0,$D$16/($D$19-$D$20))</f>
        <v>0</v>
      </c>
      <c r="D33" s="52">
        <f>$B$33-$C$33</f>
        <v>0</v>
      </c>
      <c r="E33" s="53">
        <f>$B$33*$D$18</f>
        <v>0</v>
      </c>
    </row>
    <row r="34" spans="1:5" ht="15">
      <c r="A34" s="26">
        <v>9</v>
      </c>
      <c r="B34" s="52">
        <f>$D$33</f>
        <v>0</v>
      </c>
      <c r="C34" s="52">
        <f>IF($B$34=0,0,$D$16/($D$19-$D$20))</f>
        <v>0</v>
      </c>
      <c r="D34" s="52">
        <f>$B$34-$C$34</f>
        <v>0</v>
      </c>
      <c r="E34" s="53">
        <f>$B$34*$D$18</f>
        <v>0</v>
      </c>
    </row>
    <row r="35" spans="1:5" ht="15.75" thickBot="1">
      <c r="A35" s="27">
        <v>10</v>
      </c>
      <c r="B35" s="54">
        <f>$D$34</f>
        <v>0</v>
      </c>
      <c r="C35" s="55">
        <f>IF($B$35=0,0,$D$16/($D$19-$D$20))</f>
        <v>0</v>
      </c>
      <c r="D35" s="55">
        <f>$B$35-$C$35</f>
        <v>0</v>
      </c>
      <c r="E35" s="56">
        <f>$B$35*$D$18</f>
        <v>0</v>
      </c>
    </row>
    <row r="36" spans="1:5" ht="15">
      <c r="A36" s="19"/>
      <c r="B36" s="23"/>
      <c r="C36" s="23"/>
      <c r="D36" s="23"/>
      <c r="E36" s="23"/>
    </row>
    <row r="37" spans="1:5" ht="15">
      <c r="A37" s="19"/>
      <c r="B37" s="23"/>
      <c r="C37" s="23"/>
      <c r="D37" s="23"/>
      <c r="E37" s="23"/>
    </row>
    <row r="38" spans="1:5" ht="20.25">
      <c r="A38" s="20" t="s">
        <v>40</v>
      </c>
      <c r="B38" s="21"/>
      <c r="C38" s="21"/>
      <c r="D38" s="21"/>
      <c r="E38" s="21"/>
    </row>
    <row r="39" spans="1:5" ht="15.75" thickBot="1">
      <c r="A39" s="19"/>
      <c r="B39" s="23"/>
      <c r="C39" s="23"/>
      <c r="D39" s="23"/>
      <c r="E39" s="23"/>
    </row>
    <row r="40" spans="1:5" ht="15">
      <c r="A40" s="339"/>
      <c r="B40" s="340"/>
      <c r="C40" s="340"/>
      <c r="D40" s="340"/>
      <c r="E40" s="341"/>
    </row>
    <row r="41" spans="1:5" ht="15">
      <c r="A41" s="342"/>
      <c r="B41" s="343"/>
      <c r="C41" s="343"/>
      <c r="D41" s="343"/>
      <c r="E41" s="344"/>
    </row>
    <row r="42" spans="1:5" ht="15">
      <c r="A42" s="342"/>
      <c r="B42" s="343"/>
      <c r="C42" s="343"/>
      <c r="D42" s="343"/>
      <c r="E42" s="344"/>
    </row>
    <row r="43" spans="1:5" ht="15">
      <c r="A43" s="342"/>
      <c r="B43" s="343"/>
      <c r="C43" s="343"/>
      <c r="D43" s="343"/>
      <c r="E43" s="344"/>
    </row>
    <row r="44" spans="1:5" ht="15">
      <c r="A44" s="342"/>
      <c r="B44" s="343"/>
      <c r="C44" s="343"/>
      <c r="D44" s="343"/>
      <c r="E44" s="344"/>
    </row>
    <row r="45" spans="1:5" ht="15">
      <c r="A45" s="342"/>
      <c r="B45" s="343"/>
      <c r="C45" s="343"/>
      <c r="D45" s="343"/>
      <c r="E45" s="344"/>
    </row>
    <row r="46" spans="1:5" ht="15">
      <c r="A46" s="342"/>
      <c r="B46" s="343"/>
      <c r="C46" s="343"/>
      <c r="D46" s="343"/>
      <c r="E46" s="344"/>
    </row>
    <row r="47" spans="1:5" ht="15">
      <c r="A47" s="342"/>
      <c r="B47" s="343"/>
      <c r="C47" s="343"/>
      <c r="D47" s="343"/>
      <c r="E47" s="344"/>
    </row>
    <row r="48" spans="1:5" ht="15">
      <c r="A48" s="342"/>
      <c r="B48" s="343"/>
      <c r="C48" s="343"/>
      <c r="D48" s="343"/>
      <c r="E48" s="344"/>
    </row>
    <row r="49" spans="1:5" ht="15">
      <c r="A49" s="342"/>
      <c r="B49" s="343"/>
      <c r="C49" s="343"/>
      <c r="D49" s="343"/>
      <c r="E49" s="344"/>
    </row>
    <row r="50" spans="1:5" ht="15">
      <c r="A50" s="342"/>
      <c r="B50" s="343"/>
      <c r="C50" s="343"/>
      <c r="D50" s="343"/>
      <c r="E50" s="344"/>
    </row>
    <row r="51" spans="1:5" ht="15">
      <c r="A51" s="342"/>
      <c r="B51" s="343"/>
      <c r="C51" s="343"/>
      <c r="D51" s="343"/>
      <c r="E51" s="344"/>
    </row>
    <row r="52" spans="1:5" ht="15">
      <c r="A52" s="342"/>
      <c r="B52" s="343"/>
      <c r="C52" s="343"/>
      <c r="D52" s="343"/>
      <c r="E52" s="344"/>
    </row>
    <row r="53" spans="1:5" ht="15">
      <c r="A53" s="342"/>
      <c r="B53" s="343"/>
      <c r="C53" s="343"/>
      <c r="D53" s="343"/>
      <c r="E53" s="344"/>
    </row>
    <row r="54" spans="1:5" ht="15">
      <c r="A54" s="342"/>
      <c r="B54" s="343"/>
      <c r="C54" s="343"/>
      <c r="D54" s="343"/>
      <c r="E54" s="344"/>
    </row>
    <row r="55" spans="1:5" ht="15">
      <c r="A55" s="342"/>
      <c r="B55" s="343"/>
      <c r="C55" s="343"/>
      <c r="D55" s="343"/>
      <c r="E55" s="344"/>
    </row>
    <row r="56" spans="1:5" ht="15.75" thickBot="1">
      <c r="A56" s="345"/>
      <c r="B56" s="346"/>
      <c r="C56" s="346"/>
      <c r="D56" s="346"/>
      <c r="E56" s="347"/>
    </row>
  </sheetData>
  <sheetProtection password="CCEB" sheet="1" selectLockedCells="1"/>
  <mergeCells count="19">
    <mergeCell ref="A40:E56"/>
    <mergeCell ref="B3:E3"/>
    <mergeCell ref="B10:C10"/>
    <mergeCell ref="B11:C11"/>
    <mergeCell ref="A15:E15"/>
    <mergeCell ref="A16:A20"/>
    <mergeCell ref="B16:C16"/>
    <mergeCell ref="B17:C17"/>
    <mergeCell ref="B18:C18"/>
    <mergeCell ref="B19:C19"/>
    <mergeCell ref="B20:C20"/>
    <mergeCell ref="A2:E2"/>
    <mergeCell ref="A3:A11"/>
    <mergeCell ref="B4:C4"/>
    <mergeCell ref="B5:C5"/>
    <mergeCell ref="B6:C6"/>
    <mergeCell ref="B7:C7"/>
    <mergeCell ref="B8:C8"/>
    <mergeCell ref="B9:C9"/>
  </mergeCells>
  <printOptions horizontalCentered="1"/>
  <pageMargins left="0.11811023622047245" right="0.11811023622047245" top="0.5905511811023623" bottom="0.7480314960629921" header="0.31496062992125984" footer="0.31496062992125984"/>
  <pageSetup horizontalDpi="600" verticalDpi="600" orientation="portrait" paperSize="9" r:id="rId1"/>
  <headerFooter scaleWithDoc="0" alignWithMargins="0">
    <oddHeader>&amp;LESTUDIO ECONÓMICO FINANCIERO&amp;RAnexo Memoria LEADER</oddHead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F44"/>
  <sheetViews>
    <sheetView showGridLines="0" zoomScalePageLayoutView="0" workbookViewId="0" topLeftCell="A1">
      <selection activeCell="E8" sqref="E8"/>
    </sheetView>
  </sheetViews>
  <sheetFormatPr defaultColWidth="11.421875" defaultRowHeight="15"/>
  <cols>
    <col min="1" max="1" width="29.57421875" style="0" customWidth="1"/>
    <col min="2" max="2" width="11.8515625" style="0" customWidth="1"/>
    <col min="3" max="3" width="14.140625" style="0" customWidth="1"/>
    <col min="4" max="4" width="15.28125" style="0" customWidth="1"/>
    <col min="5" max="5" width="14.140625" style="0" customWidth="1"/>
    <col min="6" max="6" width="13.7109375" style="0" customWidth="1"/>
  </cols>
  <sheetData>
    <row r="1" spans="1:6" ht="18">
      <c r="A1" s="64" t="s">
        <v>42</v>
      </c>
      <c r="B1" s="64"/>
      <c r="C1" s="64"/>
      <c r="D1" s="64"/>
      <c r="E1" s="64"/>
      <c r="F1" s="64"/>
    </row>
    <row r="2" spans="1:6" ht="15">
      <c r="A2" s="60"/>
      <c r="B2" s="61"/>
      <c r="C2" s="61"/>
      <c r="D2" s="61"/>
      <c r="E2" s="61"/>
      <c r="F2" s="61"/>
    </row>
    <row r="3" spans="1:6" ht="18">
      <c r="A3" s="15" t="s">
        <v>43</v>
      </c>
      <c r="B3" s="62"/>
      <c r="C3" s="62"/>
      <c r="D3" s="62"/>
      <c r="E3" s="62"/>
      <c r="F3" s="63"/>
    </row>
    <row r="4" spans="1:6" ht="15.75" thickBot="1">
      <c r="A4" s="44"/>
      <c r="B4" s="44"/>
      <c r="C4" s="44"/>
      <c r="D4" s="44"/>
      <c r="E4" s="44"/>
      <c r="F4" s="44"/>
    </row>
    <row r="5" spans="1:6" ht="15">
      <c r="A5" s="365" t="s">
        <v>44</v>
      </c>
      <c r="B5" s="366"/>
      <c r="C5" s="366"/>
      <c r="D5" s="366"/>
      <c r="E5" s="366"/>
      <c r="F5" s="367"/>
    </row>
    <row r="6" spans="1:6" ht="25.5">
      <c r="A6" s="250" t="s">
        <v>169</v>
      </c>
      <c r="B6" s="251" t="s">
        <v>170</v>
      </c>
      <c r="C6" s="251" t="s">
        <v>213</v>
      </c>
      <c r="D6" s="251" t="s">
        <v>212</v>
      </c>
      <c r="E6" s="251" t="s">
        <v>171</v>
      </c>
      <c r="F6" s="251" t="s">
        <v>45</v>
      </c>
    </row>
    <row r="7" spans="1:6" ht="15">
      <c r="A7" s="252"/>
      <c r="B7" s="253" t="s">
        <v>201</v>
      </c>
      <c r="C7" s="253" t="s">
        <v>202</v>
      </c>
      <c r="D7" s="253" t="s">
        <v>203</v>
      </c>
      <c r="E7" s="253" t="s">
        <v>204</v>
      </c>
      <c r="F7" s="253" t="s">
        <v>205</v>
      </c>
    </row>
    <row r="8" spans="1:6" ht="15">
      <c r="A8" s="258"/>
      <c r="B8" s="190"/>
      <c r="C8" s="77"/>
      <c r="D8" s="77"/>
      <c r="E8" s="77"/>
      <c r="F8" s="45">
        <f>B8*C8-SUM(D8+E8)</f>
        <v>0</v>
      </c>
    </row>
    <row r="9" spans="1:6" ht="15">
      <c r="A9" s="259"/>
      <c r="B9" s="191"/>
      <c r="C9" s="78"/>
      <c r="D9" s="78"/>
      <c r="E9" s="78"/>
      <c r="F9" s="45">
        <f>B9*C9-SUM(D9+E9)</f>
        <v>0</v>
      </c>
    </row>
    <row r="10" spans="1:6" ht="15">
      <c r="A10" s="259"/>
      <c r="B10" s="191"/>
      <c r="C10" s="78"/>
      <c r="D10" s="78"/>
      <c r="E10" s="78"/>
      <c r="F10" s="45">
        <f aca="true" t="shared" si="0" ref="F10:F18">B10*C10-SUM(D10+E10)</f>
        <v>0</v>
      </c>
    </row>
    <row r="11" spans="1:6" ht="15">
      <c r="A11" s="259"/>
      <c r="B11" s="191"/>
      <c r="C11" s="78"/>
      <c r="D11" s="78"/>
      <c r="E11" s="78"/>
      <c r="F11" s="45">
        <f t="shared" si="0"/>
        <v>0</v>
      </c>
    </row>
    <row r="12" spans="1:6" ht="15">
      <c r="A12" s="259"/>
      <c r="B12" s="191"/>
      <c r="C12" s="78"/>
      <c r="D12" s="78"/>
      <c r="E12" s="78"/>
      <c r="F12" s="45">
        <f t="shared" si="0"/>
        <v>0</v>
      </c>
    </row>
    <row r="13" spans="1:6" ht="15">
      <c r="A13" s="259"/>
      <c r="B13" s="191"/>
      <c r="C13" s="78"/>
      <c r="D13" s="78"/>
      <c r="E13" s="78"/>
      <c r="F13" s="45">
        <f t="shared" si="0"/>
        <v>0</v>
      </c>
    </row>
    <row r="14" spans="1:6" ht="15">
      <c r="A14" s="259"/>
      <c r="B14" s="191"/>
      <c r="C14" s="78"/>
      <c r="D14" s="78"/>
      <c r="E14" s="78"/>
      <c r="F14" s="45">
        <f t="shared" si="0"/>
        <v>0</v>
      </c>
    </row>
    <row r="15" spans="1:6" ht="15">
      <c r="A15" s="259"/>
      <c r="B15" s="191"/>
      <c r="C15" s="78"/>
      <c r="D15" s="78"/>
      <c r="E15" s="78"/>
      <c r="F15" s="45">
        <f t="shared" si="0"/>
        <v>0</v>
      </c>
    </row>
    <row r="16" spans="1:6" ht="15">
      <c r="A16" s="259"/>
      <c r="B16" s="191"/>
      <c r="C16" s="78"/>
      <c r="D16" s="78"/>
      <c r="E16" s="78"/>
      <c r="F16" s="45">
        <f t="shared" si="0"/>
        <v>0</v>
      </c>
    </row>
    <row r="17" spans="1:6" ht="15">
      <c r="A17" s="259"/>
      <c r="B17" s="191"/>
      <c r="C17" s="78"/>
      <c r="D17" s="78"/>
      <c r="E17" s="78"/>
      <c r="F17" s="45">
        <f t="shared" si="0"/>
        <v>0</v>
      </c>
    </row>
    <row r="18" spans="1:6" ht="15">
      <c r="A18" s="259"/>
      <c r="B18" s="191"/>
      <c r="C18" s="78"/>
      <c r="D18" s="78"/>
      <c r="E18" s="78"/>
      <c r="F18" s="45">
        <f t="shared" si="0"/>
        <v>0</v>
      </c>
    </row>
    <row r="19" spans="1:6" ht="15.75" thickBot="1">
      <c r="A19" s="260"/>
      <c r="B19" s="192"/>
      <c r="C19" s="79"/>
      <c r="D19" s="79"/>
      <c r="E19" s="79"/>
      <c r="F19" s="46">
        <f>B19*C19-SUM(D19+E19)</f>
        <v>0</v>
      </c>
    </row>
    <row r="20" spans="1:6" ht="15.75" thickBot="1">
      <c r="A20" s="368" t="s">
        <v>46</v>
      </c>
      <c r="B20" s="368"/>
      <c r="C20" s="368"/>
      <c r="D20" s="368"/>
      <c r="E20" s="368"/>
      <c r="F20" s="47">
        <f>SUM($F$8:$F$19)</f>
        <v>0</v>
      </c>
    </row>
    <row r="21" spans="1:6" ht="15">
      <c r="A21" s="369"/>
      <c r="B21" s="369"/>
      <c r="C21" s="369"/>
      <c r="D21" s="369"/>
      <c r="E21" s="369"/>
      <c r="F21" s="369"/>
    </row>
    <row r="22" spans="1:6" ht="15" customHeight="1">
      <c r="A22" s="64" t="s">
        <v>165</v>
      </c>
      <c r="B22" s="64"/>
      <c r="C22" s="64"/>
      <c r="D22" s="64"/>
      <c r="E22" s="64"/>
      <c r="F22" s="64"/>
    </row>
    <row r="23" spans="1:6" ht="15.75" customHeight="1" thickBot="1">
      <c r="A23" s="66" t="s">
        <v>47</v>
      </c>
      <c r="B23" s="65"/>
      <c r="C23" s="65"/>
      <c r="D23" s="65"/>
      <c r="E23" s="65"/>
      <c r="F23" s="65"/>
    </row>
    <row r="24" spans="1:6" ht="15">
      <c r="A24" s="356"/>
      <c r="B24" s="357"/>
      <c r="C24" s="357"/>
      <c r="D24" s="357"/>
      <c r="E24" s="357"/>
      <c r="F24" s="358"/>
    </row>
    <row r="25" spans="1:6" ht="15">
      <c r="A25" s="359"/>
      <c r="B25" s="360"/>
      <c r="C25" s="360"/>
      <c r="D25" s="360"/>
      <c r="E25" s="360"/>
      <c r="F25" s="361"/>
    </row>
    <row r="26" spans="1:6" ht="15">
      <c r="A26" s="359"/>
      <c r="B26" s="360"/>
      <c r="C26" s="360"/>
      <c r="D26" s="360"/>
      <c r="E26" s="360"/>
      <c r="F26" s="361"/>
    </row>
    <row r="27" spans="1:6" ht="15">
      <c r="A27" s="359"/>
      <c r="B27" s="360"/>
      <c r="C27" s="360"/>
      <c r="D27" s="360"/>
      <c r="E27" s="360"/>
      <c r="F27" s="361"/>
    </row>
    <row r="28" spans="1:6" ht="15">
      <c r="A28" s="359"/>
      <c r="B28" s="360"/>
      <c r="C28" s="360"/>
      <c r="D28" s="360"/>
      <c r="E28" s="360"/>
      <c r="F28" s="361"/>
    </row>
    <row r="29" spans="1:6" ht="15">
      <c r="A29" s="359"/>
      <c r="B29" s="360"/>
      <c r="C29" s="360"/>
      <c r="D29" s="360"/>
      <c r="E29" s="360"/>
      <c r="F29" s="361"/>
    </row>
    <row r="30" spans="1:6" ht="15">
      <c r="A30" s="359"/>
      <c r="B30" s="360"/>
      <c r="C30" s="360"/>
      <c r="D30" s="360"/>
      <c r="E30" s="360"/>
      <c r="F30" s="361"/>
    </row>
    <row r="31" spans="1:6" ht="15">
      <c r="A31" s="359"/>
      <c r="B31" s="360"/>
      <c r="C31" s="360"/>
      <c r="D31" s="360"/>
      <c r="E31" s="360"/>
      <c r="F31" s="361"/>
    </row>
    <row r="32" spans="1:6" ht="15">
      <c r="A32" s="359"/>
      <c r="B32" s="360"/>
      <c r="C32" s="360"/>
      <c r="D32" s="360"/>
      <c r="E32" s="360"/>
      <c r="F32" s="361"/>
    </row>
    <row r="33" spans="1:6" ht="15">
      <c r="A33" s="359"/>
      <c r="B33" s="360"/>
      <c r="C33" s="360"/>
      <c r="D33" s="360"/>
      <c r="E33" s="360"/>
      <c r="F33" s="361"/>
    </row>
    <row r="34" spans="1:6" ht="15">
      <c r="A34" s="359"/>
      <c r="B34" s="360"/>
      <c r="C34" s="360"/>
      <c r="D34" s="360"/>
      <c r="E34" s="360"/>
      <c r="F34" s="361"/>
    </row>
    <row r="35" spans="1:6" ht="15">
      <c r="A35" s="359"/>
      <c r="B35" s="360"/>
      <c r="C35" s="360"/>
      <c r="D35" s="360"/>
      <c r="E35" s="360"/>
      <c r="F35" s="361"/>
    </row>
    <row r="36" spans="1:6" ht="15">
      <c r="A36" s="359"/>
      <c r="B36" s="360"/>
      <c r="C36" s="360"/>
      <c r="D36" s="360"/>
      <c r="E36" s="360"/>
      <c r="F36" s="361"/>
    </row>
    <row r="37" spans="1:6" ht="15">
      <c r="A37" s="359"/>
      <c r="B37" s="360"/>
      <c r="C37" s="360"/>
      <c r="D37" s="360"/>
      <c r="E37" s="360"/>
      <c r="F37" s="361"/>
    </row>
    <row r="38" spans="1:6" ht="15">
      <c r="A38" s="359"/>
      <c r="B38" s="360"/>
      <c r="C38" s="360"/>
      <c r="D38" s="360"/>
      <c r="E38" s="360"/>
      <c r="F38" s="361"/>
    </row>
    <row r="39" spans="1:6" ht="15">
      <c r="A39" s="359"/>
      <c r="B39" s="360"/>
      <c r="C39" s="360"/>
      <c r="D39" s="360"/>
      <c r="E39" s="360"/>
      <c r="F39" s="361"/>
    </row>
    <row r="40" spans="1:6" ht="15">
      <c r="A40" s="359"/>
      <c r="B40" s="360"/>
      <c r="C40" s="360"/>
      <c r="D40" s="360"/>
      <c r="E40" s="360"/>
      <c r="F40" s="361"/>
    </row>
    <row r="41" spans="1:6" ht="15">
      <c r="A41" s="359"/>
      <c r="B41" s="360"/>
      <c r="C41" s="360"/>
      <c r="D41" s="360"/>
      <c r="E41" s="360"/>
      <c r="F41" s="361"/>
    </row>
    <row r="42" spans="1:6" ht="15.75" thickBot="1">
      <c r="A42" s="362"/>
      <c r="B42" s="363"/>
      <c r="C42" s="363"/>
      <c r="D42" s="363"/>
      <c r="E42" s="363"/>
      <c r="F42" s="364"/>
    </row>
    <row r="43" spans="1:6" ht="15">
      <c r="A43" s="19"/>
      <c r="B43" s="41"/>
      <c r="C43" s="41"/>
      <c r="D43" s="41"/>
      <c r="E43" s="41"/>
      <c r="F43" s="41"/>
    </row>
    <row r="44" spans="1:6" ht="15">
      <c r="A44" s="19"/>
      <c r="B44" s="41"/>
      <c r="C44" s="41"/>
      <c r="D44" s="41"/>
      <c r="E44" s="41"/>
      <c r="F44" s="41"/>
    </row>
  </sheetData>
  <sheetProtection password="CCEB" sheet="1" selectLockedCells="1"/>
  <mergeCells count="4">
    <mergeCell ref="A24:F42"/>
    <mergeCell ref="A5:F5"/>
    <mergeCell ref="A20:E20"/>
    <mergeCell ref="A21:F21"/>
  </mergeCells>
  <printOptions/>
  <pageMargins left="0.11811023622047245" right="0.11811023622047245" top="0.7480314960629921" bottom="0.7480314960629921" header="0.31496062992125984" footer="0.31496062992125984"/>
  <pageSetup horizontalDpi="600" verticalDpi="600" orientation="portrait" paperSize="9" r:id="rId1"/>
  <headerFooter>
    <oddHeader>&amp;LESTUDIO ECONÓMICO FINANCIERO&amp;RAnexo Memoria LEADER</oddHeader>
  </headerFooter>
</worksheet>
</file>

<file path=xl/worksheets/sheet5.xml><?xml version="1.0" encoding="utf-8"?>
<worksheet xmlns="http://schemas.openxmlformats.org/spreadsheetml/2006/main" xmlns:r="http://schemas.openxmlformats.org/officeDocument/2006/relationships">
  <dimension ref="A1:G96"/>
  <sheetViews>
    <sheetView showGridLines="0" zoomScalePageLayoutView="0" workbookViewId="0" topLeftCell="A40">
      <selection activeCell="G12" sqref="G12"/>
    </sheetView>
  </sheetViews>
  <sheetFormatPr defaultColWidth="11.421875" defaultRowHeight="15"/>
  <cols>
    <col min="1" max="2" width="11.421875" style="17" customWidth="1"/>
    <col min="3" max="3" width="17.28125" style="17" customWidth="1"/>
    <col min="4" max="4" width="12.8515625" style="17" customWidth="1"/>
    <col min="5" max="6" width="11.421875" style="17" customWidth="1"/>
    <col min="7" max="7" width="16.421875" style="17" customWidth="1"/>
    <col min="8" max="16384" width="11.421875" style="17" customWidth="1"/>
  </cols>
  <sheetData>
    <row r="1" spans="1:7" ht="18">
      <c r="A1" s="15" t="s">
        <v>48</v>
      </c>
      <c r="B1" s="67"/>
      <c r="C1" s="67"/>
      <c r="D1" s="68"/>
      <c r="E1" s="68"/>
      <c r="F1" s="370"/>
      <c r="G1" s="370"/>
    </row>
    <row r="2" spans="1:7" ht="15" thickBot="1">
      <c r="A2" s="193"/>
      <c r="B2" s="193"/>
      <c r="C2" s="193"/>
      <c r="D2" s="193"/>
      <c r="E2" s="193"/>
      <c r="F2" s="193"/>
      <c r="G2" s="193"/>
    </row>
    <row r="3" spans="1:7" ht="14.25">
      <c r="A3" s="371" t="s">
        <v>49</v>
      </c>
      <c r="B3" s="372"/>
      <c r="C3" s="372"/>
      <c r="D3" s="372"/>
      <c r="E3" s="372"/>
      <c r="F3" s="372"/>
      <c r="G3" s="373"/>
    </row>
    <row r="4" spans="1:7" ht="15" thickBot="1">
      <c r="A4" s="374"/>
      <c r="B4" s="375"/>
      <c r="C4" s="375"/>
      <c r="D4" s="375"/>
      <c r="E4" s="375"/>
      <c r="F4" s="375"/>
      <c r="G4" s="376"/>
    </row>
    <row r="5" spans="1:7" ht="15.75" thickBot="1">
      <c r="A5" s="188"/>
      <c r="B5" s="188"/>
      <c r="C5" s="188"/>
      <c r="D5" s="188"/>
      <c r="E5" s="188"/>
      <c r="F5" s="188"/>
      <c r="G5" s="188"/>
    </row>
    <row r="6" spans="1:7" ht="15" customHeight="1">
      <c r="A6" s="382" t="s">
        <v>172</v>
      </c>
      <c r="B6" s="383"/>
      <c r="C6" s="383"/>
      <c r="D6" s="383"/>
      <c r="E6" s="383"/>
      <c r="F6" s="384"/>
      <c r="G6" s="380" t="s">
        <v>173</v>
      </c>
    </row>
    <row r="7" spans="1:7" ht="14.25">
      <c r="A7" s="385"/>
      <c r="B7" s="386"/>
      <c r="C7" s="386"/>
      <c r="D7" s="386"/>
      <c r="E7" s="386"/>
      <c r="F7" s="387"/>
      <c r="G7" s="381"/>
    </row>
    <row r="8" spans="1:7" ht="14.25">
      <c r="A8" s="377" t="s">
        <v>50</v>
      </c>
      <c r="B8" s="378"/>
      <c r="C8" s="378"/>
      <c r="D8" s="378"/>
      <c r="E8" s="378"/>
      <c r="F8" s="379"/>
      <c r="G8" s="199"/>
    </row>
    <row r="9" spans="1:7" ht="14.25">
      <c r="A9" s="377" t="s">
        <v>51</v>
      </c>
      <c r="B9" s="378"/>
      <c r="C9" s="378"/>
      <c r="D9" s="378"/>
      <c r="E9" s="378"/>
      <c r="F9" s="379"/>
      <c r="G9" s="199"/>
    </row>
    <row r="10" spans="1:7" ht="14.25">
      <c r="A10" s="377" t="s">
        <v>52</v>
      </c>
      <c r="B10" s="378"/>
      <c r="C10" s="378"/>
      <c r="D10" s="378"/>
      <c r="E10" s="378"/>
      <c r="F10" s="379"/>
      <c r="G10" s="199"/>
    </row>
    <row r="11" spans="1:7" ht="14.25">
      <c r="A11" s="377" t="s">
        <v>53</v>
      </c>
      <c r="B11" s="378"/>
      <c r="C11" s="378"/>
      <c r="D11" s="378"/>
      <c r="E11" s="378"/>
      <c r="F11" s="379"/>
      <c r="G11" s="199"/>
    </row>
    <row r="12" spans="1:7" ht="14.25">
      <c r="A12" s="377" t="s">
        <v>54</v>
      </c>
      <c r="B12" s="378"/>
      <c r="C12" s="378"/>
      <c r="D12" s="378"/>
      <c r="E12" s="378"/>
      <c r="F12" s="379"/>
      <c r="G12" s="199"/>
    </row>
    <row r="13" spans="1:7" ht="14.25">
      <c r="A13" s="377" t="s">
        <v>55</v>
      </c>
      <c r="B13" s="378"/>
      <c r="C13" s="378"/>
      <c r="D13" s="378"/>
      <c r="E13" s="378"/>
      <c r="F13" s="379"/>
      <c r="G13" s="199"/>
    </row>
    <row r="14" spans="1:7" ht="14.25">
      <c r="A14" s="377" t="s">
        <v>56</v>
      </c>
      <c r="B14" s="378"/>
      <c r="C14" s="378"/>
      <c r="D14" s="378"/>
      <c r="E14" s="378"/>
      <c r="F14" s="379"/>
      <c r="G14" s="199"/>
    </row>
    <row r="15" spans="1:7" ht="14.25">
      <c r="A15" s="377" t="s">
        <v>57</v>
      </c>
      <c r="B15" s="378"/>
      <c r="C15" s="378"/>
      <c r="D15" s="378"/>
      <c r="E15" s="378"/>
      <c r="F15" s="379"/>
      <c r="G15" s="199"/>
    </row>
    <row r="16" spans="1:7" ht="14.25">
      <c r="A16" s="377" t="s">
        <v>58</v>
      </c>
      <c r="B16" s="378"/>
      <c r="C16" s="378"/>
      <c r="D16" s="378"/>
      <c r="E16" s="378"/>
      <c r="F16" s="379"/>
      <c r="G16" s="199"/>
    </row>
    <row r="17" spans="1:7" ht="14.25">
      <c r="A17" s="377" t="s">
        <v>59</v>
      </c>
      <c r="B17" s="378"/>
      <c r="C17" s="378"/>
      <c r="D17" s="378"/>
      <c r="E17" s="378"/>
      <c r="F17" s="379"/>
      <c r="G17" s="199"/>
    </row>
    <row r="18" spans="1:7" ht="14.25">
      <c r="A18" s="377" t="s">
        <v>60</v>
      </c>
      <c r="B18" s="378"/>
      <c r="C18" s="378"/>
      <c r="D18" s="378"/>
      <c r="E18" s="378"/>
      <c r="F18" s="379"/>
      <c r="G18" s="199"/>
    </row>
    <row r="19" spans="1:7" ht="14.25">
      <c r="A19" s="377" t="s">
        <v>61</v>
      </c>
      <c r="B19" s="378"/>
      <c r="C19" s="378"/>
      <c r="D19" s="378"/>
      <c r="E19" s="378"/>
      <c r="F19" s="379"/>
      <c r="G19" s="199"/>
    </row>
    <row r="20" spans="1:7" ht="14.25">
      <c r="A20" s="377" t="s">
        <v>197</v>
      </c>
      <c r="B20" s="378"/>
      <c r="C20" s="378"/>
      <c r="D20" s="378"/>
      <c r="E20" s="378"/>
      <c r="F20" s="379"/>
      <c r="G20" s="199"/>
    </row>
    <row r="21" spans="1:7" ht="14.25">
      <c r="A21" s="389"/>
      <c r="B21" s="390"/>
      <c r="C21" s="390"/>
      <c r="D21" s="390"/>
      <c r="E21" s="390"/>
      <c r="F21" s="391"/>
      <c r="G21" s="199"/>
    </row>
    <row r="22" spans="1:7" ht="14.25">
      <c r="A22" s="389"/>
      <c r="B22" s="390"/>
      <c r="C22" s="390"/>
      <c r="D22" s="390"/>
      <c r="E22" s="390"/>
      <c r="F22" s="391"/>
      <c r="G22" s="199"/>
    </row>
    <row r="23" spans="1:7" ht="14.25">
      <c r="A23" s="389"/>
      <c r="B23" s="390"/>
      <c r="C23" s="390"/>
      <c r="D23" s="390"/>
      <c r="E23" s="390"/>
      <c r="F23" s="391"/>
      <c r="G23" s="199"/>
    </row>
    <row r="24" spans="1:7" ht="15.75" customHeight="1" thickBot="1">
      <c r="A24" s="392"/>
      <c r="B24" s="393"/>
      <c r="C24" s="393"/>
      <c r="D24" s="393"/>
      <c r="E24" s="393"/>
      <c r="F24" s="394"/>
      <c r="G24" s="200"/>
    </row>
    <row r="25" spans="1:7" ht="15" thickBot="1">
      <c r="A25" s="198"/>
      <c r="B25" s="198"/>
      <c r="C25" s="198"/>
      <c r="D25" s="198"/>
      <c r="E25" s="198"/>
      <c r="F25" s="197" t="s">
        <v>46</v>
      </c>
      <c r="G25" s="95">
        <f>SUM($F$8:$G$24)</f>
        <v>0</v>
      </c>
    </row>
    <row r="26" spans="1:7" ht="14.25">
      <c r="A26" s="388"/>
      <c r="B26" s="388"/>
      <c r="C26" s="388"/>
      <c r="D26" s="388"/>
      <c r="E26" s="388"/>
      <c r="F26" s="2"/>
      <c r="G26" s="3"/>
    </row>
    <row r="27" spans="1:7" ht="18">
      <c r="A27" s="15" t="s">
        <v>62</v>
      </c>
      <c r="B27" s="1"/>
      <c r="C27" s="1"/>
      <c r="D27" s="1"/>
      <c r="E27" s="1"/>
      <c r="F27" s="2"/>
      <c r="G27" s="3"/>
    </row>
    <row r="28" spans="1:7" ht="15" thickBot="1">
      <c r="A28" s="3"/>
      <c r="B28" s="3"/>
      <c r="C28" s="3"/>
      <c r="D28" s="3"/>
      <c r="E28" s="3"/>
      <c r="F28" s="70"/>
      <c r="G28" s="44"/>
    </row>
    <row r="29" spans="1:7" ht="14.25">
      <c r="A29" s="382" t="s">
        <v>174</v>
      </c>
      <c r="B29" s="383"/>
      <c r="C29" s="383"/>
      <c r="D29" s="397" t="s">
        <v>206</v>
      </c>
      <c r="E29" s="399" t="s">
        <v>175</v>
      </c>
      <c r="F29" s="400"/>
      <c r="G29" s="384" t="s">
        <v>63</v>
      </c>
    </row>
    <row r="30" spans="1:7" ht="26.25" customHeight="1" thickBot="1">
      <c r="A30" s="395"/>
      <c r="B30" s="396"/>
      <c r="C30" s="396"/>
      <c r="D30" s="398"/>
      <c r="E30" s="401"/>
      <c r="F30" s="402"/>
      <c r="G30" s="403"/>
    </row>
    <row r="31" spans="1:7" ht="14.25">
      <c r="A31" s="404"/>
      <c r="B31" s="405"/>
      <c r="C31" s="405"/>
      <c r="D31" s="80"/>
      <c r="E31" s="406"/>
      <c r="F31" s="407"/>
      <c r="G31" s="45">
        <f>$D$31*$E$31</f>
        <v>0</v>
      </c>
    </row>
    <row r="32" spans="1:7" ht="14.25">
      <c r="A32" s="408"/>
      <c r="B32" s="409"/>
      <c r="C32" s="409"/>
      <c r="D32" s="81"/>
      <c r="E32" s="410"/>
      <c r="F32" s="411"/>
      <c r="G32" s="45">
        <f>$D$32*$E$32</f>
        <v>0</v>
      </c>
    </row>
    <row r="33" spans="1:7" ht="14.25">
      <c r="A33" s="408"/>
      <c r="B33" s="409"/>
      <c r="C33" s="409"/>
      <c r="D33" s="81"/>
      <c r="E33" s="410"/>
      <c r="F33" s="411"/>
      <c r="G33" s="45">
        <f>$D$33*$E$33</f>
        <v>0</v>
      </c>
    </row>
    <row r="34" spans="1:7" ht="14.25">
      <c r="A34" s="408"/>
      <c r="B34" s="409"/>
      <c r="C34" s="409"/>
      <c r="D34" s="81"/>
      <c r="E34" s="410"/>
      <c r="F34" s="411"/>
      <c r="G34" s="45">
        <f>$D$34*$E$34</f>
        <v>0</v>
      </c>
    </row>
    <row r="35" spans="1:7" ht="14.25">
      <c r="A35" s="408"/>
      <c r="B35" s="409"/>
      <c r="C35" s="409"/>
      <c r="D35" s="81"/>
      <c r="E35" s="410"/>
      <c r="F35" s="411"/>
      <c r="G35" s="45">
        <f>$D$35*$E$35</f>
        <v>0</v>
      </c>
    </row>
    <row r="36" spans="1:7" ht="15" thickBot="1">
      <c r="A36" s="412"/>
      <c r="B36" s="413"/>
      <c r="C36" s="413"/>
      <c r="D36" s="82"/>
      <c r="E36" s="414"/>
      <c r="F36" s="415"/>
      <c r="G36" s="46">
        <f>$D$36*$E$36</f>
        <v>0</v>
      </c>
    </row>
    <row r="37" spans="1:7" ht="15" thickBot="1">
      <c r="A37" s="368" t="s">
        <v>22</v>
      </c>
      <c r="B37" s="368"/>
      <c r="C37" s="368"/>
      <c r="D37" s="368"/>
      <c r="E37" s="368"/>
      <c r="F37" s="368"/>
      <c r="G37" s="71">
        <f>SUM($G$31:$G$36)</f>
        <v>0</v>
      </c>
    </row>
    <row r="38" spans="1:7" ht="14.25">
      <c r="A38" s="72"/>
      <c r="B38" s="72"/>
      <c r="C38" s="72"/>
      <c r="D38" s="72"/>
      <c r="E38" s="72"/>
      <c r="F38" s="194"/>
      <c r="G38" s="195"/>
    </row>
    <row r="39" spans="1:7" ht="18">
      <c r="A39" s="15" t="s">
        <v>64</v>
      </c>
      <c r="B39" s="1"/>
      <c r="C39" s="1"/>
      <c r="D39" s="1"/>
      <c r="E39" s="1"/>
      <c r="F39" s="2"/>
      <c r="G39" s="3"/>
    </row>
    <row r="40" spans="1:7" ht="15" thickBot="1">
      <c r="A40" s="72"/>
      <c r="B40" s="72"/>
      <c r="C40" s="72"/>
      <c r="D40" s="72"/>
      <c r="E40" s="72"/>
      <c r="F40" s="194"/>
      <c r="G40" s="195"/>
    </row>
    <row r="41" spans="1:7" ht="14.25">
      <c r="A41" s="339"/>
      <c r="B41" s="340"/>
      <c r="C41" s="340"/>
      <c r="D41" s="340"/>
      <c r="E41" s="340"/>
      <c r="F41" s="340"/>
      <c r="G41" s="341"/>
    </row>
    <row r="42" spans="1:7" ht="14.25">
      <c r="A42" s="342"/>
      <c r="B42" s="343"/>
      <c r="C42" s="343"/>
      <c r="D42" s="343"/>
      <c r="E42" s="343"/>
      <c r="F42" s="343"/>
      <c r="G42" s="344"/>
    </row>
    <row r="43" spans="1:7" ht="14.25">
      <c r="A43" s="342"/>
      <c r="B43" s="343"/>
      <c r="C43" s="343"/>
      <c r="D43" s="343"/>
      <c r="E43" s="343"/>
      <c r="F43" s="343"/>
      <c r="G43" s="344"/>
    </row>
    <row r="44" spans="1:7" ht="14.25">
      <c r="A44" s="342"/>
      <c r="B44" s="343"/>
      <c r="C44" s="343"/>
      <c r="D44" s="343"/>
      <c r="E44" s="343"/>
      <c r="F44" s="343"/>
      <c r="G44" s="344"/>
    </row>
    <row r="45" spans="1:7" ht="14.25">
      <c r="A45" s="342"/>
      <c r="B45" s="343"/>
      <c r="C45" s="343"/>
      <c r="D45" s="343"/>
      <c r="E45" s="343"/>
      <c r="F45" s="343"/>
      <c r="G45" s="344"/>
    </row>
    <row r="46" spans="1:7" ht="14.25">
      <c r="A46" s="342"/>
      <c r="B46" s="343"/>
      <c r="C46" s="343"/>
      <c r="D46" s="343"/>
      <c r="E46" s="343"/>
      <c r="F46" s="343"/>
      <c r="G46" s="344"/>
    </row>
    <row r="47" spans="1:7" ht="14.25">
      <c r="A47" s="342"/>
      <c r="B47" s="343"/>
      <c r="C47" s="343"/>
      <c r="D47" s="343"/>
      <c r="E47" s="343"/>
      <c r="F47" s="343"/>
      <c r="G47" s="344"/>
    </row>
    <row r="48" spans="1:7" ht="14.25">
      <c r="A48" s="342"/>
      <c r="B48" s="343"/>
      <c r="C48" s="343"/>
      <c r="D48" s="343"/>
      <c r="E48" s="343"/>
      <c r="F48" s="343"/>
      <c r="G48" s="344"/>
    </row>
    <row r="49" spans="1:7" ht="14.25">
      <c r="A49" s="342"/>
      <c r="B49" s="343"/>
      <c r="C49" s="343"/>
      <c r="D49" s="343"/>
      <c r="E49" s="343"/>
      <c r="F49" s="343"/>
      <c r="G49" s="344"/>
    </row>
    <row r="50" spans="1:7" ht="14.25">
      <c r="A50" s="342"/>
      <c r="B50" s="343"/>
      <c r="C50" s="343"/>
      <c r="D50" s="343"/>
      <c r="E50" s="343"/>
      <c r="F50" s="343"/>
      <c r="G50" s="344"/>
    </row>
    <row r="51" spans="1:7" ht="15" thickBot="1">
      <c r="A51" s="345"/>
      <c r="B51" s="346"/>
      <c r="C51" s="346"/>
      <c r="D51" s="346"/>
      <c r="E51" s="346"/>
      <c r="F51" s="346"/>
      <c r="G51" s="347"/>
    </row>
    <row r="52" spans="1:7" ht="14.25">
      <c r="A52" s="72"/>
      <c r="B52" s="72"/>
      <c r="C52" s="72"/>
      <c r="D52" s="72"/>
      <c r="E52" s="72"/>
      <c r="F52" s="194"/>
      <c r="G52" s="195"/>
    </row>
    <row r="53" spans="1:7" ht="14.25">
      <c r="A53" s="72"/>
      <c r="B53" s="72"/>
      <c r="C53" s="72"/>
      <c r="D53" s="72"/>
      <c r="E53" s="72"/>
      <c r="F53" s="194"/>
      <c r="G53" s="195"/>
    </row>
    <row r="54" spans="1:7" ht="18">
      <c r="A54" s="15" t="s">
        <v>65</v>
      </c>
      <c r="B54" s="1"/>
      <c r="C54" s="1"/>
      <c r="D54" s="1"/>
      <c r="E54" s="1"/>
      <c r="F54" s="2"/>
      <c r="G54" s="3"/>
    </row>
    <row r="55" spans="1:7" ht="15" thickBot="1">
      <c r="A55" s="3"/>
      <c r="B55" s="3"/>
      <c r="C55" s="3"/>
      <c r="D55" s="3"/>
      <c r="E55" s="3"/>
      <c r="F55" s="70"/>
      <c r="G55" s="44"/>
    </row>
    <row r="56" spans="1:7" ht="14.25">
      <c r="A56" s="416" t="s">
        <v>66</v>
      </c>
      <c r="B56" s="417"/>
      <c r="C56" s="417"/>
      <c r="D56" s="417"/>
      <c r="E56" s="417"/>
      <c r="F56" s="417"/>
      <c r="G56" s="418"/>
    </row>
    <row r="57" spans="1:7" ht="15" thickBot="1">
      <c r="A57" s="419"/>
      <c r="B57" s="420"/>
      <c r="C57" s="420"/>
      <c r="D57" s="420"/>
      <c r="E57" s="420"/>
      <c r="F57" s="420"/>
      <c r="G57" s="421"/>
    </row>
    <row r="58" spans="1:7" ht="25.5" customHeight="1">
      <c r="A58" s="422" t="s">
        <v>67</v>
      </c>
      <c r="B58" s="423"/>
      <c r="C58" s="423"/>
      <c r="D58" s="426" t="s">
        <v>166</v>
      </c>
      <c r="E58" s="428" t="s">
        <v>167</v>
      </c>
      <c r="F58" s="428" t="s">
        <v>168</v>
      </c>
      <c r="G58" s="430" t="s">
        <v>68</v>
      </c>
    </row>
    <row r="59" spans="1:7" ht="25.5" customHeight="1" thickBot="1">
      <c r="A59" s="424"/>
      <c r="B59" s="425"/>
      <c r="C59" s="425"/>
      <c r="D59" s="427"/>
      <c r="E59" s="429"/>
      <c r="F59" s="429"/>
      <c r="G59" s="431"/>
    </row>
    <row r="60" spans="1:7" ht="31.5" customHeight="1" thickBot="1">
      <c r="A60" s="432" t="s">
        <v>69</v>
      </c>
      <c r="B60" s="433"/>
      <c r="C60" s="433"/>
      <c r="D60" s="433"/>
      <c r="E60" s="433"/>
      <c r="F60" s="433"/>
      <c r="G60" s="434"/>
    </row>
    <row r="61" spans="1:7" ht="14.25">
      <c r="A61" s="404"/>
      <c r="B61" s="405"/>
      <c r="C61" s="405"/>
      <c r="D61" s="83"/>
      <c r="E61" s="84"/>
      <c r="F61" s="85"/>
      <c r="G61" s="93">
        <f>SUM(E61:F61)*D61</f>
        <v>0</v>
      </c>
    </row>
    <row r="62" spans="1:7" ht="14.25">
      <c r="A62" s="408"/>
      <c r="B62" s="409"/>
      <c r="C62" s="409"/>
      <c r="D62" s="86"/>
      <c r="E62" s="87"/>
      <c r="F62" s="85"/>
      <c r="G62" s="93">
        <f aca="true" t="shared" si="0" ref="G62:G72">SUM(E62:F62)*D62</f>
        <v>0</v>
      </c>
    </row>
    <row r="63" spans="1:7" ht="14.25">
      <c r="A63" s="408"/>
      <c r="B63" s="409"/>
      <c r="C63" s="409"/>
      <c r="D63" s="86"/>
      <c r="E63" s="87"/>
      <c r="F63" s="85"/>
      <c r="G63" s="93">
        <f t="shared" si="0"/>
        <v>0</v>
      </c>
    </row>
    <row r="64" spans="1:7" ht="14.25">
      <c r="A64" s="408"/>
      <c r="B64" s="409"/>
      <c r="C64" s="409"/>
      <c r="D64" s="86"/>
      <c r="E64" s="87"/>
      <c r="F64" s="85"/>
      <c r="G64" s="93">
        <f t="shared" si="0"/>
        <v>0</v>
      </c>
    </row>
    <row r="65" spans="1:7" ht="14.25">
      <c r="A65" s="408"/>
      <c r="B65" s="409"/>
      <c r="C65" s="409"/>
      <c r="D65" s="86"/>
      <c r="E65" s="87"/>
      <c r="F65" s="85"/>
      <c r="G65" s="93">
        <f t="shared" si="0"/>
        <v>0</v>
      </c>
    </row>
    <row r="66" spans="1:7" ht="15" thickBot="1">
      <c r="A66" s="408"/>
      <c r="B66" s="409"/>
      <c r="C66" s="409"/>
      <c r="D66" s="86"/>
      <c r="E66" s="88"/>
      <c r="F66" s="89"/>
      <c r="G66" s="93">
        <f t="shared" si="0"/>
        <v>0</v>
      </c>
    </row>
    <row r="67" spans="1:7" ht="30" customHeight="1" thickBot="1">
      <c r="A67" s="432" t="s">
        <v>70</v>
      </c>
      <c r="B67" s="433"/>
      <c r="C67" s="433"/>
      <c r="D67" s="433"/>
      <c r="E67" s="433"/>
      <c r="F67" s="433"/>
      <c r="G67" s="434"/>
    </row>
    <row r="68" spans="1:7" ht="14.25">
      <c r="A68" s="408"/>
      <c r="B68" s="409"/>
      <c r="C68" s="409"/>
      <c r="D68" s="86"/>
      <c r="E68" s="84"/>
      <c r="F68" s="89"/>
      <c r="G68" s="93">
        <f t="shared" si="0"/>
        <v>0</v>
      </c>
    </row>
    <row r="69" spans="1:7" ht="14.25">
      <c r="A69" s="408"/>
      <c r="B69" s="409"/>
      <c r="C69" s="409"/>
      <c r="D69" s="86"/>
      <c r="E69" s="87"/>
      <c r="F69" s="89"/>
      <c r="G69" s="93">
        <f t="shared" si="0"/>
        <v>0</v>
      </c>
    </row>
    <row r="70" spans="1:7" ht="14.25">
      <c r="A70" s="408"/>
      <c r="B70" s="409"/>
      <c r="C70" s="409"/>
      <c r="D70" s="86"/>
      <c r="E70" s="87"/>
      <c r="F70" s="89"/>
      <c r="G70" s="93">
        <f t="shared" si="0"/>
        <v>0</v>
      </c>
    </row>
    <row r="71" spans="1:7" ht="14.25">
      <c r="A71" s="408"/>
      <c r="B71" s="409"/>
      <c r="C71" s="409"/>
      <c r="D71" s="86"/>
      <c r="E71" s="87"/>
      <c r="F71" s="89"/>
      <c r="G71" s="93">
        <f>SUM(E71:F71)*D71</f>
        <v>0</v>
      </c>
    </row>
    <row r="72" spans="1:7" ht="15" thickBot="1">
      <c r="A72" s="412"/>
      <c r="B72" s="413"/>
      <c r="C72" s="413"/>
      <c r="D72" s="90"/>
      <c r="E72" s="88"/>
      <c r="F72" s="88"/>
      <c r="G72" s="94">
        <f t="shared" si="0"/>
        <v>0</v>
      </c>
    </row>
    <row r="73" spans="1:7" ht="15" thickBot="1">
      <c r="A73" s="368"/>
      <c r="B73" s="368"/>
      <c r="C73" s="368"/>
      <c r="D73" s="73"/>
      <c r="E73" s="73"/>
      <c r="F73" s="74" t="s">
        <v>71</v>
      </c>
      <c r="G73" s="95">
        <f>SUM(G61+G62+G63+G64+G65+G66+G68+G69+G70+G71+G72)</f>
        <v>0</v>
      </c>
    </row>
    <row r="74" spans="1:7" ht="14.25">
      <c r="A74" s="69"/>
      <c r="B74" s="69"/>
      <c r="C74" s="69"/>
      <c r="D74" s="73"/>
      <c r="E74" s="73"/>
      <c r="F74" s="75"/>
      <c r="G74" s="76"/>
    </row>
    <row r="75" spans="1:7" ht="15" customHeight="1">
      <c r="A75" s="91" t="s">
        <v>72</v>
      </c>
      <c r="B75" s="196"/>
      <c r="C75" s="196"/>
      <c r="D75" s="196"/>
      <c r="E75" s="196"/>
      <c r="F75" s="196"/>
      <c r="G75" s="196"/>
    </row>
    <row r="76" spans="1:7" ht="15.75" customHeight="1" thickBot="1">
      <c r="A76" s="92" t="s">
        <v>73</v>
      </c>
      <c r="B76" s="92"/>
      <c r="C76" s="92"/>
      <c r="D76" s="92"/>
      <c r="E76" s="92"/>
      <c r="F76" s="92"/>
      <c r="G76" s="92"/>
    </row>
    <row r="77" spans="1:7" ht="14.25">
      <c r="A77" s="435"/>
      <c r="B77" s="436"/>
      <c r="C77" s="436"/>
      <c r="D77" s="436"/>
      <c r="E77" s="436"/>
      <c r="F77" s="436"/>
      <c r="G77" s="437"/>
    </row>
    <row r="78" spans="1:7" ht="14.25">
      <c r="A78" s="438"/>
      <c r="B78" s="439"/>
      <c r="C78" s="439"/>
      <c r="D78" s="439"/>
      <c r="E78" s="439"/>
      <c r="F78" s="439"/>
      <c r="G78" s="440"/>
    </row>
    <row r="79" spans="1:7" ht="14.25">
      <c r="A79" s="438"/>
      <c r="B79" s="439"/>
      <c r="C79" s="439"/>
      <c r="D79" s="439"/>
      <c r="E79" s="439"/>
      <c r="F79" s="439"/>
      <c r="G79" s="440"/>
    </row>
    <row r="80" spans="1:7" ht="14.25">
      <c r="A80" s="438"/>
      <c r="B80" s="439"/>
      <c r="C80" s="439"/>
      <c r="D80" s="439"/>
      <c r="E80" s="439"/>
      <c r="F80" s="439"/>
      <c r="G80" s="440"/>
    </row>
    <row r="81" spans="1:7" ht="14.25">
      <c r="A81" s="438"/>
      <c r="B81" s="439"/>
      <c r="C81" s="439"/>
      <c r="D81" s="439"/>
      <c r="E81" s="439"/>
      <c r="F81" s="439"/>
      <c r="G81" s="440"/>
    </row>
    <row r="82" spans="1:7" ht="14.25">
      <c r="A82" s="438"/>
      <c r="B82" s="439"/>
      <c r="C82" s="439"/>
      <c r="D82" s="439"/>
      <c r="E82" s="439"/>
      <c r="F82" s="439"/>
      <c r="G82" s="440"/>
    </row>
    <row r="83" spans="1:7" ht="14.25">
      <c r="A83" s="438"/>
      <c r="B83" s="439"/>
      <c r="C83" s="439"/>
      <c r="D83" s="439"/>
      <c r="E83" s="439"/>
      <c r="F83" s="439"/>
      <c r="G83" s="440"/>
    </row>
    <row r="84" spans="1:7" ht="14.25">
      <c r="A84" s="438"/>
      <c r="B84" s="439"/>
      <c r="C84" s="439"/>
      <c r="D84" s="439"/>
      <c r="E84" s="439"/>
      <c r="F84" s="439"/>
      <c r="G84" s="440"/>
    </row>
    <row r="85" spans="1:7" ht="14.25">
      <c r="A85" s="438"/>
      <c r="B85" s="439"/>
      <c r="C85" s="439"/>
      <c r="D85" s="439"/>
      <c r="E85" s="439"/>
      <c r="F85" s="439"/>
      <c r="G85" s="440"/>
    </row>
    <row r="86" spans="1:7" ht="14.25">
      <c r="A86" s="438"/>
      <c r="B86" s="439"/>
      <c r="C86" s="439"/>
      <c r="D86" s="439"/>
      <c r="E86" s="439"/>
      <c r="F86" s="439"/>
      <c r="G86" s="440"/>
    </row>
    <row r="87" spans="1:7" ht="14.25">
      <c r="A87" s="438"/>
      <c r="B87" s="439"/>
      <c r="C87" s="439"/>
      <c r="D87" s="439"/>
      <c r="E87" s="439"/>
      <c r="F87" s="439"/>
      <c r="G87" s="440"/>
    </row>
    <row r="88" spans="1:7" ht="14.25">
      <c r="A88" s="438"/>
      <c r="B88" s="439"/>
      <c r="C88" s="439"/>
      <c r="D88" s="439"/>
      <c r="E88" s="439"/>
      <c r="F88" s="439"/>
      <c r="G88" s="440"/>
    </row>
    <row r="89" spans="1:7" ht="14.25">
      <c r="A89" s="438"/>
      <c r="B89" s="439"/>
      <c r="C89" s="439"/>
      <c r="D89" s="439"/>
      <c r="E89" s="439"/>
      <c r="F89" s="439"/>
      <c r="G89" s="440"/>
    </row>
    <row r="90" spans="1:7" ht="14.25">
      <c r="A90" s="438"/>
      <c r="B90" s="439"/>
      <c r="C90" s="439"/>
      <c r="D90" s="439"/>
      <c r="E90" s="439"/>
      <c r="F90" s="439"/>
      <c r="G90" s="440"/>
    </row>
    <row r="91" spans="1:7" ht="14.25">
      <c r="A91" s="438"/>
      <c r="B91" s="439"/>
      <c r="C91" s="439"/>
      <c r="D91" s="439"/>
      <c r="E91" s="439"/>
      <c r="F91" s="439"/>
      <c r="G91" s="440"/>
    </row>
    <row r="92" spans="1:7" ht="14.25">
      <c r="A92" s="438"/>
      <c r="B92" s="439"/>
      <c r="C92" s="439"/>
      <c r="D92" s="439"/>
      <c r="E92" s="439"/>
      <c r="F92" s="439"/>
      <c r="G92" s="440"/>
    </row>
    <row r="93" spans="1:7" ht="14.25">
      <c r="A93" s="438"/>
      <c r="B93" s="439"/>
      <c r="C93" s="439"/>
      <c r="D93" s="439"/>
      <c r="E93" s="439"/>
      <c r="F93" s="439"/>
      <c r="G93" s="440"/>
    </row>
    <row r="94" spans="1:7" ht="14.25">
      <c r="A94" s="438"/>
      <c r="B94" s="439"/>
      <c r="C94" s="439"/>
      <c r="D94" s="439"/>
      <c r="E94" s="439"/>
      <c r="F94" s="439"/>
      <c r="G94" s="440"/>
    </row>
    <row r="95" spans="1:7" ht="14.25">
      <c r="A95" s="438"/>
      <c r="B95" s="439"/>
      <c r="C95" s="439"/>
      <c r="D95" s="439"/>
      <c r="E95" s="439"/>
      <c r="F95" s="439"/>
      <c r="G95" s="440"/>
    </row>
    <row r="96" spans="1:7" ht="15" thickBot="1">
      <c r="A96" s="441"/>
      <c r="B96" s="442"/>
      <c r="C96" s="442"/>
      <c r="D96" s="442"/>
      <c r="E96" s="442"/>
      <c r="F96" s="442"/>
      <c r="G96" s="443"/>
    </row>
  </sheetData>
  <sheetProtection password="CCEB" sheet="1" selectLockedCells="1"/>
  <mergeCells count="61">
    <mergeCell ref="A72:C72"/>
    <mergeCell ref="A73:C73"/>
    <mergeCell ref="A77:G96"/>
    <mergeCell ref="A66:C66"/>
    <mergeCell ref="A67:G67"/>
    <mergeCell ref="A68:C68"/>
    <mergeCell ref="A69:C69"/>
    <mergeCell ref="A70:C70"/>
    <mergeCell ref="A71:C71"/>
    <mergeCell ref="A60:G60"/>
    <mergeCell ref="A61:C61"/>
    <mergeCell ref="A62:C62"/>
    <mergeCell ref="A63:C63"/>
    <mergeCell ref="A64:C64"/>
    <mergeCell ref="A65:C65"/>
    <mergeCell ref="A56:G57"/>
    <mergeCell ref="A58:C59"/>
    <mergeCell ref="D58:D59"/>
    <mergeCell ref="E58:E59"/>
    <mergeCell ref="F58:F59"/>
    <mergeCell ref="G58:G59"/>
    <mergeCell ref="A35:C35"/>
    <mergeCell ref="E35:F35"/>
    <mergeCell ref="A36:C36"/>
    <mergeCell ref="E36:F36"/>
    <mergeCell ref="A37:F37"/>
    <mergeCell ref="A41:G51"/>
    <mergeCell ref="A32:C32"/>
    <mergeCell ref="E32:F32"/>
    <mergeCell ref="A33:C33"/>
    <mergeCell ref="E33:F33"/>
    <mergeCell ref="A34:C34"/>
    <mergeCell ref="E34:F34"/>
    <mergeCell ref="A29:C30"/>
    <mergeCell ref="D29:D30"/>
    <mergeCell ref="E29:F30"/>
    <mergeCell ref="G29:G30"/>
    <mergeCell ref="A31:C31"/>
    <mergeCell ref="E31:F31"/>
    <mergeCell ref="A16:F16"/>
    <mergeCell ref="A17:F17"/>
    <mergeCell ref="A18:F18"/>
    <mergeCell ref="A19:F19"/>
    <mergeCell ref="A20:F20"/>
    <mergeCell ref="A26:E26"/>
    <mergeCell ref="A21:F21"/>
    <mergeCell ref="A22:F22"/>
    <mergeCell ref="A23:F23"/>
    <mergeCell ref="A24:F24"/>
    <mergeCell ref="A10:F10"/>
    <mergeCell ref="A11:F11"/>
    <mergeCell ref="A12:F12"/>
    <mergeCell ref="A13:F13"/>
    <mergeCell ref="A14:F14"/>
    <mergeCell ref="A15:F15"/>
    <mergeCell ref="F1:G1"/>
    <mergeCell ref="A3:G4"/>
    <mergeCell ref="A8:F8"/>
    <mergeCell ref="G6:G7"/>
    <mergeCell ref="A6:F7"/>
    <mergeCell ref="A9:F9"/>
  </mergeCells>
  <printOptions horizontalCentered="1"/>
  <pageMargins left="0.11811023622047245" right="0.11811023622047245" top="0.5905511811023623" bottom="0.3937007874015748" header="0.31496062992125984" footer="0.31496062992125984"/>
  <pageSetup horizontalDpi="600" verticalDpi="600" orientation="portrait" paperSize="9" r:id="rId1"/>
  <headerFooter>
    <oddHeader>&amp;LESTUDIO ECONÓMICO FINANCIERO&amp;RAnexo Memoria LEADER</oddHeader>
  </headerFooter>
</worksheet>
</file>

<file path=xl/worksheets/sheet6.xml><?xml version="1.0" encoding="utf-8"?>
<worksheet xmlns="http://schemas.openxmlformats.org/spreadsheetml/2006/main" xmlns:r="http://schemas.openxmlformats.org/officeDocument/2006/relationships">
  <dimension ref="A1:M78"/>
  <sheetViews>
    <sheetView showGridLines="0" zoomScalePageLayoutView="0" workbookViewId="0" topLeftCell="A7">
      <selection activeCell="J38" sqref="J38"/>
    </sheetView>
  </sheetViews>
  <sheetFormatPr defaultColWidth="11.421875" defaultRowHeight="15"/>
  <cols>
    <col min="1" max="1" width="3.00390625" style="0" customWidth="1"/>
    <col min="2" max="2" width="6.421875" style="0" customWidth="1"/>
    <col min="3" max="3" width="37.7109375" style="0" customWidth="1"/>
    <col min="9" max="9" width="2.140625" style="0" customWidth="1"/>
    <col min="10" max="10" width="9.421875" style="16" customWidth="1"/>
    <col min="11" max="13" width="9.140625" style="16" customWidth="1"/>
  </cols>
  <sheetData>
    <row r="1" spans="1:13" ht="18">
      <c r="A1" s="15" t="s">
        <v>74</v>
      </c>
      <c r="B1" s="201"/>
      <c r="C1" s="201"/>
      <c r="D1" s="202"/>
      <c r="E1" s="203"/>
      <c r="F1" s="204"/>
      <c r="G1" s="204"/>
      <c r="H1" s="204"/>
      <c r="I1" s="204"/>
      <c r="J1" s="205"/>
      <c r="K1" s="205"/>
      <c r="L1" s="205"/>
      <c r="M1" s="205"/>
    </row>
    <row r="2" spans="1:13" ht="10.5" customHeight="1">
      <c r="A2" s="206" t="s">
        <v>75</v>
      </c>
      <c r="B2" s="18"/>
      <c r="C2" s="151"/>
      <c r="D2" s="207"/>
      <c r="E2" s="207"/>
      <c r="F2" s="207"/>
      <c r="G2" s="207"/>
      <c r="H2" s="207"/>
      <c r="I2" s="207"/>
      <c r="J2" s="205"/>
      <c r="K2" s="205"/>
      <c r="L2" s="205"/>
      <c r="M2" s="205"/>
    </row>
    <row r="3" spans="1:10" ht="15" customHeight="1" thickBot="1">
      <c r="A3" s="96"/>
      <c r="B3" s="19"/>
      <c r="C3" s="19"/>
      <c r="D3" s="23"/>
      <c r="E3" s="23"/>
      <c r="F3" s="23"/>
      <c r="G3" s="23"/>
      <c r="H3" s="23"/>
      <c r="I3" s="23"/>
      <c r="J3" s="254" t="s">
        <v>207</v>
      </c>
    </row>
    <row r="4" spans="1:13" ht="39" customHeight="1" thickBot="1">
      <c r="A4" s="96"/>
      <c r="B4" s="19"/>
      <c r="C4" s="19"/>
      <c r="D4" s="97" t="s">
        <v>76</v>
      </c>
      <c r="E4" s="42" t="s">
        <v>77</v>
      </c>
      <c r="F4" s="42" t="s">
        <v>78</v>
      </c>
      <c r="G4" s="42" t="s">
        <v>79</v>
      </c>
      <c r="H4" s="43" t="s">
        <v>80</v>
      </c>
      <c r="I4" s="98"/>
      <c r="J4" s="465" t="s">
        <v>107</v>
      </c>
      <c r="K4" s="465" t="s">
        <v>108</v>
      </c>
      <c r="L4" s="465" t="s">
        <v>109</v>
      </c>
      <c r="M4" s="465" t="s">
        <v>110</v>
      </c>
    </row>
    <row r="5" spans="1:13" ht="15">
      <c r="A5" s="96"/>
      <c r="B5" s="19"/>
      <c r="C5" s="35"/>
      <c r="D5" s="98"/>
      <c r="E5" s="98"/>
      <c r="F5" s="98"/>
      <c r="G5" s="98"/>
      <c r="H5" s="98"/>
      <c r="I5" s="98"/>
      <c r="J5" s="466"/>
      <c r="K5" s="466"/>
      <c r="L5" s="466"/>
      <c r="M5" s="466"/>
    </row>
    <row r="6" spans="1:13" ht="15">
      <c r="A6" s="130" t="s">
        <v>81</v>
      </c>
      <c r="B6" s="99" t="s">
        <v>82</v>
      </c>
      <c r="C6" s="100"/>
      <c r="D6" s="116"/>
      <c r="E6" s="116"/>
      <c r="F6" s="116"/>
      <c r="G6" s="116"/>
      <c r="H6" s="116"/>
      <c r="I6" s="101"/>
      <c r="J6" s="467"/>
      <c r="K6" s="467"/>
      <c r="L6" s="467"/>
      <c r="M6" s="467"/>
    </row>
    <row r="7" spans="1:13" ht="15">
      <c r="A7" s="131"/>
      <c r="B7" s="19"/>
      <c r="C7" s="19"/>
      <c r="D7" s="127"/>
      <c r="E7" s="127"/>
      <c r="F7" s="127"/>
      <c r="G7" s="127"/>
      <c r="H7" s="127"/>
      <c r="I7" s="23"/>
      <c r="J7" s="120"/>
      <c r="K7" s="120"/>
      <c r="L7" s="120"/>
      <c r="M7" s="120"/>
    </row>
    <row r="8" spans="1:13" ht="15">
      <c r="A8" s="130" t="s">
        <v>81</v>
      </c>
      <c r="B8" s="99" t="s">
        <v>83</v>
      </c>
      <c r="C8" s="100"/>
      <c r="D8" s="117">
        <f>Ingresos!F20</f>
        <v>0</v>
      </c>
      <c r="E8" s="117">
        <f>SUM(D8)+J8*D8</f>
        <v>0</v>
      </c>
      <c r="F8" s="117">
        <f>SUM(E8)+K8*E8</f>
        <v>0</v>
      </c>
      <c r="G8" s="117">
        <f>SUM(F8)+L8*F8</f>
        <v>0</v>
      </c>
      <c r="H8" s="117">
        <f>SUM(G8)+M8*G8</f>
        <v>0</v>
      </c>
      <c r="I8" s="101"/>
      <c r="J8" s="126"/>
      <c r="K8" s="126"/>
      <c r="L8" s="126"/>
      <c r="M8" s="126"/>
    </row>
    <row r="9" spans="1:13" ht="15">
      <c r="A9" s="131"/>
      <c r="B9" s="19"/>
      <c r="C9" s="19"/>
      <c r="D9" s="127"/>
      <c r="E9" s="127"/>
      <c r="F9" s="127"/>
      <c r="G9" s="127"/>
      <c r="H9" s="127"/>
      <c r="I9" s="23"/>
      <c r="J9" s="120"/>
      <c r="K9" s="120"/>
      <c r="L9" s="120"/>
      <c r="M9" s="120"/>
    </row>
    <row r="10" spans="1:13" ht="15">
      <c r="A10" s="130" t="s">
        <v>84</v>
      </c>
      <c r="B10" s="99" t="s">
        <v>85</v>
      </c>
      <c r="C10" s="100"/>
      <c r="D10" s="117">
        <f>SUM(D11:D14)</f>
        <v>0</v>
      </c>
      <c r="E10" s="117">
        <f>SUM(E11:E14)</f>
        <v>0</v>
      </c>
      <c r="F10" s="117">
        <f>SUM(F11:F14)</f>
        <v>0</v>
      </c>
      <c r="G10" s="117">
        <f>SUM(G11:G14)</f>
        <v>0</v>
      </c>
      <c r="H10" s="117">
        <f>SUM(H11:H14)</f>
        <v>0</v>
      </c>
      <c r="I10" s="101"/>
      <c r="J10" s="120"/>
      <c r="K10" s="120"/>
      <c r="L10" s="120"/>
      <c r="M10" s="120"/>
    </row>
    <row r="11" spans="1:13" ht="15">
      <c r="A11" s="132"/>
      <c r="B11" s="103"/>
      <c r="C11" s="208" t="s">
        <v>86</v>
      </c>
      <c r="D11" s="128">
        <f>Gastos!G8</f>
        <v>0</v>
      </c>
      <c r="E11" s="128">
        <f aca="true" t="shared" si="0" ref="E11:H13">SUM(D11)+J11*D11</f>
        <v>0</v>
      </c>
      <c r="F11" s="128">
        <f t="shared" si="0"/>
        <v>0</v>
      </c>
      <c r="G11" s="128">
        <f t="shared" si="0"/>
        <v>0</v>
      </c>
      <c r="H11" s="128">
        <f t="shared" si="0"/>
        <v>0</v>
      </c>
      <c r="I11" s="104"/>
      <c r="J11" s="126"/>
      <c r="K11" s="126"/>
      <c r="L11" s="126"/>
      <c r="M11" s="126"/>
    </row>
    <row r="12" spans="1:13" ht="15">
      <c r="A12" s="133"/>
      <c r="B12" s="105"/>
      <c r="C12" s="209" t="s">
        <v>87</v>
      </c>
      <c r="D12" s="128">
        <f>SUM(Gastos!G61:G66)</f>
        <v>0</v>
      </c>
      <c r="E12" s="128">
        <f t="shared" si="0"/>
        <v>0</v>
      </c>
      <c r="F12" s="128">
        <f t="shared" si="0"/>
        <v>0</v>
      </c>
      <c r="G12" s="128">
        <f t="shared" si="0"/>
        <v>0</v>
      </c>
      <c r="H12" s="128">
        <f t="shared" si="0"/>
        <v>0</v>
      </c>
      <c r="I12" s="104"/>
      <c r="J12" s="126"/>
      <c r="K12" s="126"/>
      <c r="L12" s="126"/>
      <c r="M12" s="126"/>
    </row>
    <row r="13" spans="1:13" ht="15">
      <c r="A13" s="133"/>
      <c r="B13" s="105"/>
      <c r="C13" s="454" t="s">
        <v>198</v>
      </c>
      <c r="D13" s="460">
        <f>Gastos!G9</f>
        <v>0</v>
      </c>
      <c r="E13" s="460">
        <f>SUM(D13)+J13*D13</f>
        <v>0</v>
      </c>
      <c r="F13" s="460">
        <f t="shared" si="0"/>
        <v>0</v>
      </c>
      <c r="G13" s="460">
        <f t="shared" si="0"/>
        <v>0</v>
      </c>
      <c r="H13" s="460">
        <f t="shared" si="0"/>
        <v>0</v>
      </c>
      <c r="I13" s="104"/>
      <c r="J13" s="456"/>
      <c r="K13" s="456"/>
      <c r="L13" s="456"/>
      <c r="M13" s="456"/>
    </row>
    <row r="14" spans="1:13" ht="15.75" thickBot="1">
      <c r="A14" s="134"/>
      <c r="B14" s="106"/>
      <c r="C14" s="455"/>
      <c r="D14" s="461"/>
      <c r="E14" s="461"/>
      <c r="F14" s="461"/>
      <c r="G14" s="461"/>
      <c r="H14" s="461"/>
      <c r="I14" s="104"/>
      <c r="J14" s="456"/>
      <c r="K14" s="456"/>
      <c r="L14" s="456"/>
      <c r="M14" s="456"/>
    </row>
    <row r="15" spans="1:13" ht="15.75" thickBot="1">
      <c r="A15" s="136" t="s">
        <v>88</v>
      </c>
      <c r="B15" s="137" t="s">
        <v>218</v>
      </c>
      <c r="C15" s="138"/>
      <c r="D15" s="139">
        <f>SUM(D6+D8-D10)</f>
        <v>0</v>
      </c>
      <c r="E15" s="139">
        <f>SUM(E6+E8-E10)</f>
        <v>0</v>
      </c>
      <c r="F15" s="139">
        <f>SUM(F6+F8-F10)</f>
        <v>0</v>
      </c>
      <c r="G15" s="139">
        <f>SUM(G6+G8-G10)</f>
        <v>0</v>
      </c>
      <c r="H15" s="139">
        <f>SUM(H6+H8-H10)</f>
        <v>0</v>
      </c>
      <c r="I15" s="101"/>
      <c r="J15" s="119"/>
      <c r="K15" s="121"/>
      <c r="L15" s="121"/>
      <c r="M15" s="121"/>
    </row>
    <row r="16" spans="1:13" ht="15">
      <c r="A16" s="130" t="s">
        <v>84</v>
      </c>
      <c r="B16" s="99" t="s">
        <v>219</v>
      </c>
      <c r="C16" s="100"/>
      <c r="D16" s="117">
        <f>SUM(D17:D28)</f>
        <v>0</v>
      </c>
      <c r="E16" s="117">
        <f>SUM(E17:E28)</f>
        <v>0</v>
      </c>
      <c r="F16" s="117">
        <f>SUM(F17:F28)</f>
        <v>0</v>
      </c>
      <c r="G16" s="117">
        <f>SUM(G17:G28)</f>
        <v>0</v>
      </c>
      <c r="H16" s="117">
        <f>SUM(H17:H28)</f>
        <v>0</v>
      </c>
      <c r="I16" s="101"/>
      <c r="J16" s="122"/>
      <c r="K16" s="122"/>
      <c r="L16" s="122"/>
      <c r="M16" s="122"/>
    </row>
    <row r="17" spans="1:13" ht="15">
      <c r="A17" s="132"/>
      <c r="B17" s="103"/>
      <c r="C17" s="208" t="s">
        <v>89</v>
      </c>
      <c r="D17" s="128">
        <f>SUM(Gastos!G68:G72)</f>
        <v>0</v>
      </c>
      <c r="E17" s="128">
        <f aca="true" t="shared" si="1" ref="E17:H28">SUM(D17)+J17*D17</f>
        <v>0</v>
      </c>
      <c r="F17" s="128">
        <f t="shared" si="1"/>
        <v>0</v>
      </c>
      <c r="G17" s="128">
        <f t="shared" si="1"/>
        <v>0</v>
      </c>
      <c r="H17" s="128">
        <f t="shared" si="1"/>
        <v>0</v>
      </c>
      <c r="I17" s="107"/>
      <c r="J17" s="126"/>
      <c r="K17" s="126"/>
      <c r="L17" s="126"/>
      <c r="M17" s="126"/>
    </row>
    <row r="18" spans="1:13" ht="15">
      <c r="A18" s="133"/>
      <c r="B18" s="105"/>
      <c r="C18" s="209" t="s">
        <v>52</v>
      </c>
      <c r="D18" s="128">
        <f>Gastos!G10</f>
        <v>0</v>
      </c>
      <c r="E18" s="128">
        <f t="shared" si="1"/>
        <v>0</v>
      </c>
      <c r="F18" s="128">
        <f t="shared" si="1"/>
        <v>0</v>
      </c>
      <c r="G18" s="128">
        <f t="shared" si="1"/>
        <v>0</v>
      </c>
      <c r="H18" s="128">
        <f t="shared" si="1"/>
        <v>0</v>
      </c>
      <c r="I18" s="107"/>
      <c r="J18" s="126"/>
      <c r="K18" s="126"/>
      <c r="L18" s="126"/>
      <c r="M18" s="126"/>
    </row>
    <row r="19" spans="1:13" ht="15">
      <c r="A19" s="133"/>
      <c r="B19" s="105"/>
      <c r="C19" s="209" t="s">
        <v>53</v>
      </c>
      <c r="D19" s="128">
        <f>Gastos!G11</f>
        <v>0</v>
      </c>
      <c r="E19" s="128">
        <f t="shared" si="1"/>
        <v>0</v>
      </c>
      <c r="F19" s="128">
        <f t="shared" si="1"/>
        <v>0</v>
      </c>
      <c r="G19" s="128">
        <f t="shared" si="1"/>
        <v>0</v>
      </c>
      <c r="H19" s="128">
        <f t="shared" si="1"/>
        <v>0</v>
      </c>
      <c r="I19" s="107"/>
      <c r="J19" s="126"/>
      <c r="K19" s="126"/>
      <c r="L19" s="126"/>
      <c r="M19" s="126"/>
    </row>
    <row r="20" spans="1:13" ht="15">
      <c r="A20" s="133"/>
      <c r="B20" s="105"/>
      <c r="C20" s="209" t="s">
        <v>54</v>
      </c>
      <c r="D20" s="128">
        <f>Gastos!G12</f>
        <v>0</v>
      </c>
      <c r="E20" s="128">
        <f t="shared" si="1"/>
        <v>0</v>
      </c>
      <c r="F20" s="128">
        <f t="shared" si="1"/>
        <v>0</v>
      </c>
      <c r="G20" s="128">
        <f t="shared" si="1"/>
        <v>0</v>
      </c>
      <c r="H20" s="128">
        <f t="shared" si="1"/>
        <v>0</v>
      </c>
      <c r="I20" s="107"/>
      <c r="J20" s="126"/>
      <c r="K20" s="126"/>
      <c r="L20" s="126"/>
      <c r="M20" s="126"/>
    </row>
    <row r="21" spans="1:13" ht="15">
      <c r="A21" s="133"/>
      <c r="B21" s="105"/>
      <c r="C21" s="209" t="s">
        <v>55</v>
      </c>
      <c r="D21" s="128">
        <f>Gastos!G13</f>
        <v>0</v>
      </c>
      <c r="E21" s="128">
        <f t="shared" si="1"/>
        <v>0</v>
      </c>
      <c r="F21" s="128">
        <f t="shared" si="1"/>
        <v>0</v>
      </c>
      <c r="G21" s="128">
        <f t="shared" si="1"/>
        <v>0</v>
      </c>
      <c r="H21" s="128">
        <f t="shared" si="1"/>
        <v>0</v>
      </c>
      <c r="I21" s="107"/>
      <c r="J21" s="126"/>
      <c r="K21" s="126"/>
      <c r="L21" s="126"/>
      <c r="M21" s="126"/>
    </row>
    <row r="22" spans="1:13" ht="15">
      <c r="A22" s="133"/>
      <c r="B22" s="105"/>
      <c r="C22" s="209" t="s">
        <v>56</v>
      </c>
      <c r="D22" s="128">
        <f>Gastos!G14</f>
        <v>0</v>
      </c>
      <c r="E22" s="128">
        <f t="shared" si="1"/>
        <v>0</v>
      </c>
      <c r="F22" s="128">
        <f t="shared" si="1"/>
        <v>0</v>
      </c>
      <c r="G22" s="128">
        <f t="shared" si="1"/>
        <v>0</v>
      </c>
      <c r="H22" s="128">
        <f t="shared" si="1"/>
        <v>0</v>
      </c>
      <c r="I22" s="107"/>
      <c r="J22" s="126"/>
      <c r="K22" s="126"/>
      <c r="L22" s="126"/>
      <c r="M22" s="126"/>
    </row>
    <row r="23" spans="1:13" ht="15">
      <c r="A23" s="133"/>
      <c r="B23" s="105"/>
      <c r="C23" s="209" t="s">
        <v>57</v>
      </c>
      <c r="D23" s="128">
        <f>Gastos!G15</f>
        <v>0</v>
      </c>
      <c r="E23" s="128">
        <f t="shared" si="1"/>
        <v>0</v>
      </c>
      <c r="F23" s="128">
        <f t="shared" si="1"/>
        <v>0</v>
      </c>
      <c r="G23" s="128">
        <f t="shared" si="1"/>
        <v>0</v>
      </c>
      <c r="H23" s="128">
        <f t="shared" si="1"/>
        <v>0</v>
      </c>
      <c r="I23" s="107"/>
      <c r="J23" s="126"/>
      <c r="K23" s="126"/>
      <c r="L23" s="126"/>
      <c r="M23" s="126"/>
    </row>
    <row r="24" spans="1:13" ht="15">
      <c r="A24" s="133"/>
      <c r="B24" s="105"/>
      <c r="C24" s="209" t="s">
        <v>58</v>
      </c>
      <c r="D24" s="128">
        <f>Gastos!G16</f>
        <v>0</v>
      </c>
      <c r="E24" s="128">
        <f t="shared" si="1"/>
        <v>0</v>
      </c>
      <c r="F24" s="128">
        <f t="shared" si="1"/>
        <v>0</v>
      </c>
      <c r="G24" s="128">
        <f t="shared" si="1"/>
        <v>0</v>
      </c>
      <c r="H24" s="128">
        <f t="shared" si="1"/>
        <v>0</v>
      </c>
      <c r="I24" s="107"/>
      <c r="J24" s="126"/>
      <c r="K24" s="126"/>
      <c r="L24" s="126"/>
      <c r="M24" s="126"/>
    </row>
    <row r="25" spans="1:13" ht="15">
      <c r="A25" s="133"/>
      <c r="B25" s="105"/>
      <c r="C25" s="209" t="s">
        <v>59</v>
      </c>
      <c r="D25" s="128">
        <f>Gastos!G17</f>
        <v>0</v>
      </c>
      <c r="E25" s="128">
        <f t="shared" si="1"/>
        <v>0</v>
      </c>
      <c r="F25" s="128">
        <f t="shared" si="1"/>
        <v>0</v>
      </c>
      <c r="G25" s="128">
        <f t="shared" si="1"/>
        <v>0</v>
      </c>
      <c r="H25" s="128">
        <f t="shared" si="1"/>
        <v>0</v>
      </c>
      <c r="I25" s="107"/>
      <c r="J25" s="126"/>
      <c r="K25" s="126"/>
      <c r="L25" s="126"/>
      <c r="M25" s="126"/>
    </row>
    <row r="26" spans="1:13" ht="15">
      <c r="A26" s="133"/>
      <c r="B26" s="105"/>
      <c r="C26" s="209" t="s">
        <v>60</v>
      </c>
      <c r="D26" s="128">
        <f>Gastos!G18</f>
        <v>0</v>
      </c>
      <c r="E26" s="128">
        <f t="shared" si="1"/>
        <v>0</v>
      </c>
      <c r="F26" s="128">
        <f t="shared" si="1"/>
        <v>0</v>
      </c>
      <c r="G26" s="128">
        <f t="shared" si="1"/>
        <v>0</v>
      </c>
      <c r="H26" s="128">
        <f t="shared" si="1"/>
        <v>0</v>
      </c>
      <c r="I26" s="107"/>
      <c r="J26" s="126"/>
      <c r="K26" s="126"/>
      <c r="L26" s="126"/>
      <c r="M26" s="126"/>
    </row>
    <row r="27" spans="1:13" ht="15">
      <c r="A27" s="133"/>
      <c r="B27" s="105"/>
      <c r="C27" s="209" t="s">
        <v>61</v>
      </c>
      <c r="D27" s="128">
        <f>Gastos!G19</f>
        <v>0</v>
      </c>
      <c r="E27" s="128">
        <f t="shared" si="1"/>
        <v>0</v>
      </c>
      <c r="F27" s="128">
        <f t="shared" si="1"/>
        <v>0</v>
      </c>
      <c r="G27" s="128">
        <f t="shared" si="1"/>
        <v>0</v>
      </c>
      <c r="H27" s="128">
        <f t="shared" si="1"/>
        <v>0</v>
      </c>
      <c r="I27" s="107"/>
      <c r="J27" s="126"/>
      <c r="K27" s="126"/>
      <c r="L27" s="126"/>
      <c r="M27" s="126"/>
    </row>
    <row r="28" spans="1:13" ht="15">
      <c r="A28" s="135"/>
      <c r="B28" s="108"/>
      <c r="C28" s="210" t="s">
        <v>199</v>
      </c>
      <c r="D28" s="128">
        <f>Gastos!G20</f>
        <v>0</v>
      </c>
      <c r="E28" s="128">
        <f t="shared" si="1"/>
        <v>0</v>
      </c>
      <c r="F28" s="128">
        <f t="shared" si="1"/>
        <v>0</v>
      </c>
      <c r="G28" s="128">
        <f t="shared" si="1"/>
        <v>0</v>
      </c>
      <c r="H28" s="128">
        <f t="shared" si="1"/>
        <v>0</v>
      </c>
      <c r="I28" s="23"/>
      <c r="J28" s="126"/>
      <c r="K28" s="126"/>
      <c r="L28" s="126"/>
      <c r="M28" s="126"/>
    </row>
    <row r="29" spans="1:13" ht="15.75" thickBot="1">
      <c r="A29" s="130" t="s">
        <v>84</v>
      </c>
      <c r="B29" s="99" t="s">
        <v>90</v>
      </c>
      <c r="C29" s="109"/>
      <c r="D29" s="118">
        <f>Gastos!G37</f>
        <v>0</v>
      </c>
      <c r="E29" s="118">
        <f>SUM(D29)</f>
        <v>0</v>
      </c>
      <c r="F29" s="118">
        <f>SUM(D29)</f>
        <v>0</v>
      </c>
      <c r="G29" s="118">
        <f>SUM(D29)</f>
        <v>0</v>
      </c>
      <c r="H29" s="118">
        <f>SUM(D29)</f>
        <v>0</v>
      </c>
      <c r="I29" s="101"/>
      <c r="J29" s="122"/>
      <c r="K29" s="122"/>
      <c r="L29" s="122"/>
      <c r="M29" s="122"/>
    </row>
    <row r="30" spans="1:13" ht="15.75" thickBot="1">
      <c r="A30" s="136" t="s">
        <v>88</v>
      </c>
      <c r="B30" s="137" t="s">
        <v>220</v>
      </c>
      <c r="C30" s="138"/>
      <c r="D30" s="139">
        <f>SUM(D15)-D16-D29</f>
        <v>0</v>
      </c>
      <c r="E30" s="139">
        <f>SUM(E15)-E16-E29</f>
        <v>0</v>
      </c>
      <c r="F30" s="139">
        <f>SUM(F15)-F16-F29</f>
        <v>0</v>
      </c>
      <c r="G30" s="139">
        <f>SUM(G15)-G16-G29</f>
        <v>0</v>
      </c>
      <c r="H30" s="139">
        <f>SUM(H15)-H16-H29</f>
        <v>0</v>
      </c>
      <c r="I30" s="101"/>
      <c r="J30" s="119"/>
      <c r="K30" s="121"/>
      <c r="L30" s="121"/>
      <c r="M30" s="121"/>
    </row>
    <row r="31" spans="1:13" ht="15">
      <c r="A31" s="130" t="s">
        <v>81</v>
      </c>
      <c r="B31" s="99" t="s">
        <v>91</v>
      </c>
      <c r="C31" s="100"/>
      <c r="D31" s="116"/>
      <c r="E31" s="116"/>
      <c r="F31" s="116"/>
      <c r="G31" s="116"/>
      <c r="H31" s="116"/>
      <c r="I31" s="101"/>
      <c r="J31" s="122"/>
      <c r="K31" s="122"/>
      <c r="L31" s="122"/>
      <c r="M31" s="122"/>
    </row>
    <row r="32" spans="1:13" ht="15.75" thickBot="1">
      <c r="A32" s="130" t="s">
        <v>84</v>
      </c>
      <c r="B32" s="99" t="s">
        <v>92</v>
      </c>
      <c r="C32" s="100"/>
      <c r="D32" s="116"/>
      <c r="E32" s="116"/>
      <c r="F32" s="116"/>
      <c r="G32" s="116"/>
      <c r="H32" s="116"/>
      <c r="I32" s="101"/>
      <c r="J32" s="102"/>
      <c r="K32" s="102"/>
      <c r="L32" s="102"/>
      <c r="M32" s="102"/>
    </row>
    <row r="33" spans="1:13" ht="15.75" thickBot="1">
      <c r="A33" s="136" t="s">
        <v>88</v>
      </c>
      <c r="B33" s="137" t="s">
        <v>185</v>
      </c>
      <c r="C33" s="138"/>
      <c r="D33" s="139">
        <f>SUM(D30+D31-D32)</f>
        <v>0</v>
      </c>
      <c r="E33" s="139">
        <f>SUM(E30+E31-E32)</f>
        <v>0</v>
      </c>
      <c r="F33" s="139">
        <f>SUM(F30+F31-F32)</f>
        <v>0</v>
      </c>
      <c r="G33" s="139">
        <f>SUM(G30+G31-G32)</f>
        <v>0</v>
      </c>
      <c r="H33" s="139">
        <f>SUM(H30+H31-H32)</f>
        <v>0</v>
      </c>
      <c r="I33" s="101"/>
      <c r="J33" s="119"/>
      <c r="K33" s="121"/>
      <c r="L33" s="121"/>
      <c r="M33" s="121"/>
    </row>
    <row r="34" spans="1:13" ht="15.75" thickBot="1">
      <c r="A34" s="130" t="s">
        <v>84</v>
      </c>
      <c r="B34" s="99" t="s">
        <v>93</v>
      </c>
      <c r="C34" s="100"/>
      <c r="D34" s="118">
        <f>Financiacion!$D17+Financiacion!E26</f>
        <v>0</v>
      </c>
      <c r="E34" s="118">
        <f>Financiacion!$E$27</f>
        <v>0</v>
      </c>
      <c r="F34" s="118">
        <f>Financiacion!E28</f>
        <v>0</v>
      </c>
      <c r="G34" s="118">
        <f>Financiacion!E29</f>
        <v>0</v>
      </c>
      <c r="H34" s="118">
        <f>Financiacion!E30</f>
        <v>0</v>
      </c>
      <c r="I34" s="101"/>
      <c r="J34" s="102"/>
      <c r="K34" s="102"/>
      <c r="L34" s="102"/>
      <c r="M34" s="102"/>
    </row>
    <row r="35" spans="1:13" ht="15.75" thickBot="1">
      <c r="A35" s="136" t="s">
        <v>88</v>
      </c>
      <c r="B35" s="137" t="s">
        <v>94</v>
      </c>
      <c r="C35" s="138"/>
      <c r="D35" s="139">
        <f>SUM(D33-D34)</f>
        <v>0</v>
      </c>
      <c r="E35" s="139">
        <f>SUM(E33-E34)</f>
        <v>0</v>
      </c>
      <c r="F35" s="139">
        <f>SUM(F33-F34)</f>
        <v>0</v>
      </c>
      <c r="G35" s="139">
        <f>SUM(G33-G34)</f>
        <v>0</v>
      </c>
      <c r="H35" s="139">
        <f>SUM(H33-H34)</f>
        <v>0</v>
      </c>
      <c r="I35" s="101"/>
      <c r="J35" s="119"/>
      <c r="K35" s="121"/>
      <c r="L35" s="121"/>
      <c r="M35" s="121"/>
    </row>
    <row r="36" spans="1:13" ht="15">
      <c r="A36" s="131"/>
      <c r="B36" s="19"/>
      <c r="C36" s="19"/>
      <c r="D36" s="129"/>
      <c r="E36" s="129"/>
      <c r="F36" s="129"/>
      <c r="G36" s="129"/>
      <c r="H36" s="129"/>
      <c r="I36" s="23"/>
      <c r="J36" s="243" t="s">
        <v>181</v>
      </c>
      <c r="L36" s="119"/>
      <c r="M36" s="119"/>
    </row>
    <row r="37" spans="1:13" ht="15.75" thickBot="1">
      <c r="A37" s="130" t="s">
        <v>84</v>
      </c>
      <c r="B37" s="99" t="s">
        <v>221</v>
      </c>
      <c r="C37" s="100"/>
      <c r="D37" s="117">
        <f>SUM(D35*J38)</f>
        <v>0</v>
      </c>
      <c r="E37" s="117">
        <f>SUM(E35*J38)</f>
        <v>0</v>
      </c>
      <c r="F37" s="117">
        <f>SUM(F35*J38)</f>
        <v>0</v>
      </c>
      <c r="G37" s="117">
        <f>SUM(G35*J38)</f>
        <v>0</v>
      </c>
      <c r="H37" s="117">
        <f>SUM(H35*J38)</f>
        <v>0</v>
      </c>
      <c r="I37" s="101"/>
      <c r="J37" s="244" t="s">
        <v>182</v>
      </c>
      <c r="K37" s="241"/>
      <c r="L37" s="102"/>
      <c r="M37" s="102"/>
    </row>
    <row r="38" spans="1:13" ht="15.75" customHeight="1" thickBot="1">
      <c r="A38" s="136" t="s">
        <v>88</v>
      </c>
      <c r="B38" s="137" t="s">
        <v>95</v>
      </c>
      <c r="C38" s="138"/>
      <c r="D38" s="139">
        <f>SUM(D35-D37)</f>
        <v>0</v>
      </c>
      <c r="E38" s="139">
        <f>SUM(E35-E37)</f>
        <v>0</v>
      </c>
      <c r="F38" s="139">
        <f>SUM(F35-F37)</f>
        <v>0</v>
      </c>
      <c r="G38" s="139">
        <f>SUM(G35-G37)</f>
        <v>0</v>
      </c>
      <c r="H38" s="139">
        <f>SUM(H35-H37)</f>
        <v>0</v>
      </c>
      <c r="I38" s="101"/>
      <c r="J38" s="242"/>
      <c r="K38" s="255" t="s">
        <v>208</v>
      </c>
      <c r="L38" s="121"/>
      <c r="M38" s="121"/>
    </row>
    <row r="39" spans="1:13" ht="15.75" thickBot="1">
      <c r="A39" s="130" t="s">
        <v>84</v>
      </c>
      <c r="B39" s="99" t="s">
        <v>91</v>
      </c>
      <c r="C39" s="100"/>
      <c r="D39" s="117">
        <f>SUM(D31)</f>
        <v>0</v>
      </c>
      <c r="E39" s="117">
        <f>SUM(E31)</f>
        <v>0</v>
      </c>
      <c r="F39" s="117">
        <f>SUM(F31)</f>
        <v>0</v>
      </c>
      <c r="G39" s="117">
        <f>SUM(G31)</f>
        <v>0</v>
      </c>
      <c r="H39" s="117">
        <f>SUM(H31)</f>
        <v>0</v>
      </c>
      <c r="I39" s="101"/>
      <c r="K39" s="255" t="s">
        <v>209</v>
      </c>
      <c r="L39" s="102"/>
      <c r="M39" s="102"/>
    </row>
    <row r="40" spans="1:13" ht="15.75" thickBot="1">
      <c r="A40" s="136" t="s">
        <v>88</v>
      </c>
      <c r="B40" s="137" t="s">
        <v>96</v>
      </c>
      <c r="C40" s="138"/>
      <c r="D40" s="139">
        <f>SUM(D38)-D39</f>
        <v>0</v>
      </c>
      <c r="E40" s="139">
        <f>SUM(E38)-E39</f>
        <v>0</v>
      </c>
      <c r="F40" s="139">
        <f>SUM(F38)-F39</f>
        <v>0</v>
      </c>
      <c r="G40" s="139">
        <f>SUM(G38)-G39</f>
        <v>0</v>
      </c>
      <c r="H40" s="139">
        <f>SUM(H38)-H39</f>
        <v>0</v>
      </c>
      <c r="I40" s="101"/>
      <c r="J40" s="119"/>
      <c r="K40" s="121"/>
      <c r="L40" s="121"/>
      <c r="M40" s="121"/>
    </row>
    <row r="41" spans="1:13" s="240" customFormat="1" ht="16.5" thickBot="1">
      <c r="A41" s="96"/>
      <c r="B41" s="60"/>
      <c r="C41" s="245">
        <f>-Inversion!G31</f>
        <v>0</v>
      </c>
      <c r="D41" s="245">
        <f>D40</f>
        <v>0</v>
      </c>
      <c r="E41" s="245">
        <f>E40</f>
        <v>0</v>
      </c>
      <c r="F41" s="245">
        <f>F40</f>
        <v>0</v>
      </c>
      <c r="G41" s="245">
        <f>G40</f>
        <v>0</v>
      </c>
      <c r="H41" s="245">
        <f>H40</f>
        <v>0</v>
      </c>
      <c r="I41" s="239"/>
      <c r="J41" s="119"/>
      <c r="K41" s="119"/>
      <c r="L41" s="119"/>
      <c r="M41" s="119"/>
    </row>
    <row r="42" spans="1:13" ht="15.75" thickBot="1">
      <c r="A42" s="136"/>
      <c r="B42" s="137" t="s">
        <v>163</v>
      </c>
      <c r="C42" s="138"/>
      <c r="D42" s="139">
        <f>C41+D40</f>
        <v>0</v>
      </c>
      <c r="E42" s="139">
        <f>D42+E40</f>
        <v>0</v>
      </c>
      <c r="F42" s="139">
        <f>E42+F40</f>
        <v>0</v>
      </c>
      <c r="G42" s="139">
        <f>F42+G40</f>
        <v>0</v>
      </c>
      <c r="H42" s="139">
        <f>G42+H40</f>
        <v>0</v>
      </c>
      <c r="I42" s="23"/>
      <c r="J42" s="119"/>
      <c r="K42" s="119"/>
      <c r="L42" s="119"/>
      <c r="M42" s="119"/>
    </row>
    <row r="43" spans="1:13" ht="15">
      <c r="A43" s="96"/>
      <c r="B43" s="19"/>
      <c r="C43" s="19"/>
      <c r="D43" s="23"/>
      <c r="E43" s="23"/>
      <c r="F43" s="23"/>
      <c r="G43" s="23"/>
      <c r="H43" s="23"/>
      <c r="I43" s="23"/>
      <c r="J43" s="119"/>
      <c r="K43" s="119"/>
      <c r="L43" s="119"/>
      <c r="M43" s="119"/>
    </row>
    <row r="44" spans="1:13" ht="18">
      <c r="A44" s="64" t="s">
        <v>97</v>
      </c>
      <c r="B44" s="64"/>
      <c r="C44" s="64"/>
      <c r="D44" s="64"/>
      <c r="E44" s="64"/>
      <c r="F44" s="64"/>
      <c r="G44" s="64"/>
      <c r="H44" s="237"/>
      <c r="I44" s="238"/>
      <c r="J44" s="238"/>
      <c r="K44" s="238"/>
      <c r="L44" s="238"/>
      <c r="M44" s="238"/>
    </row>
    <row r="45" spans="1:13" ht="15.75" thickBot="1">
      <c r="A45" s="96"/>
      <c r="B45" s="19"/>
      <c r="C45" s="19"/>
      <c r="D45" s="23"/>
      <c r="E45" s="23"/>
      <c r="F45" s="23"/>
      <c r="G45" s="23"/>
      <c r="H45" s="23"/>
      <c r="I45" s="23"/>
      <c r="J45" s="119"/>
      <c r="K45" s="119"/>
      <c r="L45" s="119"/>
      <c r="M45" s="119"/>
    </row>
    <row r="46" spans="1:13" ht="18.75" thickBot="1">
      <c r="A46" s="15" t="s">
        <v>98</v>
      </c>
      <c r="B46" s="15"/>
      <c r="C46" s="15"/>
      <c r="E46" s="463"/>
      <c r="F46" s="464"/>
      <c r="G46" s="187" t="s">
        <v>164</v>
      </c>
      <c r="H46" s="110"/>
      <c r="I46" s="111"/>
      <c r="J46" s="123"/>
      <c r="K46" s="123"/>
      <c r="L46" s="112"/>
      <c r="M46" s="112"/>
    </row>
    <row r="47" spans="1:13" ht="15" customHeight="1">
      <c r="A47" s="141"/>
      <c r="B47" s="453" t="s">
        <v>99</v>
      </c>
      <c r="C47" s="453"/>
      <c r="D47" s="453"/>
      <c r="E47" s="453"/>
      <c r="F47" s="453"/>
      <c r="G47" s="453"/>
      <c r="H47" s="453"/>
      <c r="I47" s="453"/>
      <c r="J47" s="453"/>
      <c r="K47" s="453"/>
      <c r="L47" s="453"/>
      <c r="M47" s="453"/>
    </row>
    <row r="48" spans="1:13" ht="15">
      <c r="A48" s="141"/>
      <c r="B48" s="142"/>
      <c r="C48" s="142"/>
      <c r="D48" s="142"/>
      <c r="E48" s="142"/>
      <c r="F48" s="141"/>
      <c r="G48" s="111"/>
      <c r="H48" s="113"/>
      <c r="I48" s="111"/>
      <c r="J48" s="123"/>
      <c r="K48" s="124"/>
      <c r="L48" s="123"/>
      <c r="M48" s="123"/>
    </row>
    <row r="49" spans="1:13" ht="15.75" thickBot="1">
      <c r="A49" s="111"/>
      <c r="B49" s="111"/>
      <c r="C49" s="111"/>
      <c r="D49" s="111"/>
      <c r="E49" s="113"/>
      <c r="F49" s="111"/>
      <c r="G49" s="111"/>
      <c r="H49" s="113"/>
      <c r="I49" s="111"/>
      <c r="J49" s="123"/>
      <c r="K49" s="125"/>
      <c r="L49" s="123"/>
      <c r="M49" s="123"/>
    </row>
    <row r="50" spans="1:13" ht="18.75" thickBot="1">
      <c r="A50" s="15" t="s">
        <v>100</v>
      </c>
      <c r="B50" s="15"/>
      <c r="C50" s="15"/>
      <c r="E50" s="457">
        <f>NPV(Financiacion!D18,C41:H41)</f>
        <v>0</v>
      </c>
      <c r="F50" s="458"/>
      <c r="G50" s="3"/>
      <c r="H50" s="110"/>
      <c r="I50" s="3"/>
      <c r="J50" s="3"/>
      <c r="K50" s="3"/>
      <c r="L50" s="3"/>
      <c r="M50" s="3"/>
    </row>
    <row r="51" spans="1:13" ht="15" customHeight="1">
      <c r="A51" s="141"/>
      <c r="B51" s="462" t="s">
        <v>101</v>
      </c>
      <c r="C51" s="462"/>
      <c r="D51" s="462"/>
      <c r="E51" s="462"/>
      <c r="F51" s="462"/>
      <c r="G51" s="462"/>
      <c r="H51" s="462"/>
      <c r="I51" s="462"/>
      <c r="J51" s="462"/>
      <c r="K51" s="462"/>
      <c r="L51" s="462"/>
      <c r="M51" s="462"/>
    </row>
    <row r="52" spans="1:13" ht="15">
      <c r="A52" s="141"/>
      <c r="B52" s="462"/>
      <c r="C52" s="462"/>
      <c r="D52" s="462"/>
      <c r="E52" s="462"/>
      <c r="F52" s="462"/>
      <c r="G52" s="462"/>
      <c r="H52" s="462"/>
      <c r="I52" s="462"/>
      <c r="J52" s="462"/>
      <c r="K52" s="462"/>
      <c r="L52" s="462"/>
      <c r="M52" s="462"/>
    </row>
    <row r="53" spans="1:13" ht="15">
      <c r="A53" s="141"/>
      <c r="B53" s="462"/>
      <c r="C53" s="462"/>
      <c r="D53" s="462"/>
      <c r="E53" s="462"/>
      <c r="F53" s="462"/>
      <c r="G53" s="462"/>
      <c r="H53" s="462"/>
      <c r="I53" s="462"/>
      <c r="J53" s="462"/>
      <c r="K53" s="462"/>
      <c r="L53" s="462"/>
      <c r="M53" s="462"/>
    </row>
    <row r="54" spans="1:13" ht="15">
      <c r="A54" s="141"/>
      <c r="B54" s="142"/>
      <c r="C54" s="142"/>
      <c r="D54" s="142"/>
      <c r="E54" s="142"/>
      <c r="F54" s="111"/>
      <c r="G54" s="111"/>
      <c r="H54" s="113"/>
      <c r="I54" s="111"/>
      <c r="J54" s="123"/>
      <c r="K54" s="123"/>
      <c r="L54" s="123"/>
      <c r="M54" s="123"/>
    </row>
    <row r="55" spans="1:13" ht="15">
      <c r="A55" s="141"/>
      <c r="B55" s="142"/>
      <c r="C55" s="142"/>
      <c r="D55" s="142"/>
      <c r="E55" s="142"/>
      <c r="F55" s="111"/>
      <c r="G55" s="111"/>
      <c r="H55" s="113"/>
      <c r="I55" s="111"/>
      <c r="J55" s="123"/>
      <c r="K55" s="123"/>
      <c r="L55" s="123"/>
      <c r="M55" s="123"/>
    </row>
    <row r="56" spans="1:13" ht="15.75" thickBot="1">
      <c r="A56" s="111"/>
      <c r="B56" s="111"/>
      <c r="C56" s="111"/>
      <c r="D56" s="111"/>
      <c r="E56" s="114"/>
      <c r="F56" s="111"/>
      <c r="G56" s="111"/>
      <c r="H56" s="113"/>
      <c r="I56" s="111" t="s">
        <v>102</v>
      </c>
      <c r="J56" s="123"/>
      <c r="K56" s="123"/>
      <c r="L56" s="123"/>
      <c r="M56" s="123"/>
    </row>
    <row r="57" spans="1:13" ht="18.75" thickBot="1">
      <c r="A57" s="15" t="s">
        <v>103</v>
      </c>
      <c r="B57" s="15"/>
      <c r="C57" s="15"/>
      <c r="E57" s="459" t="e">
        <f>IRR(C41:H41)</f>
        <v>#NUM!</v>
      </c>
      <c r="F57" s="458"/>
      <c r="G57" s="3"/>
      <c r="H57" s="110"/>
      <c r="I57" s="3"/>
      <c r="J57" s="3"/>
      <c r="K57" s="3"/>
      <c r="L57" s="3"/>
      <c r="M57" s="3"/>
    </row>
    <row r="58" spans="1:13" ht="18" customHeight="1">
      <c r="A58" s="1"/>
      <c r="B58" s="453" t="s">
        <v>104</v>
      </c>
      <c r="C58" s="453"/>
      <c r="D58" s="453"/>
      <c r="E58" s="453"/>
      <c r="F58" s="453"/>
      <c r="G58" s="453"/>
      <c r="H58" s="453"/>
      <c r="I58" s="453"/>
      <c r="J58" s="453"/>
      <c r="K58" s="453"/>
      <c r="L58" s="453"/>
      <c r="M58" s="453"/>
    </row>
    <row r="59" spans="1:13" ht="15">
      <c r="A59" s="111"/>
      <c r="B59" s="143"/>
      <c r="C59" s="143"/>
      <c r="D59" s="143"/>
      <c r="E59" s="143"/>
      <c r="F59" s="143"/>
      <c r="G59" s="143"/>
      <c r="H59" s="143"/>
      <c r="I59" s="143"/>
      <c r="J59" s="143"/>
      <c r="K59" s="143"/>
      <c r="L59" s="143"/>
      <c r="M59" s="143"/>
    </row>
    <row r="60" spans="1:13" ht="15">
      <c r="A60" s="96"/>
      <c r="B60" s="115"/>
      <c r="C60" s="115"/>
      <c r="D60" s="115"/>
      <c r="E60" s="115"/>
      <c r="F60" s="23"/>
      <c r="G60" s="23"/>
      <c r="H60" s="23"/>
      <c r="I60" s="23"/>
      <c r="J60" s="119"/>
      <c r="K60" s="119"/>
      <c r="L60" s="119"/>
      <c r="M60" s="119"/>
    </row>
    <row r="61" spans="1:13" ht="15">
      <c r="A61" s="96"/>
      <c r="B61" s="19"/>
      <c r="C61" s="19"/>
      <c r="D61" s="23"/>
      <c r="E61" s="23"/>
      <c r="F61" s="23" t="s">
        <v>105</v>
      </c>
      <c r="G61" s="23"/>
      <c r="H61" s="23"/>
      <c r="I61" s="23"/>
      <c r="J61" s="119"/>
      <c r="K61" s="119"/>
      <c r="L61" s="119"/>
      <c r="M61" s="119"/>
    </row>
    <row r="62" spans="1:13" ht="18">
      <c r="A62" s="15" t="s">
        <v>106</v>
      </c>
      <c r="B62" s="15"/>
      <c r="C62" s="15"/>
      <c r="D62" s="15"/>
      <c r="E62" s="15"/>
      <c r="F62" s="140"/>
      <c r="G62" s="14"/>
      <c r="H62" s="14"/>
      <c r="I62" s="14"/>
      <c r="J62" s="144"/>
      <c r="K62" s="144"/>
      <c r="L62" s="144"/>
      <c r="M62" s="144"/>
    </row>
    <row r="63" spans="1:13" ht="15.75" thickBot="1">
      <c r="A63" s="96"/>
      <c r="B63" s="19"/>
      <c r="C63" s="19"/>
      <c r="D63" s="23"/>
      <c r="E63" s="23"/>
      <c r="F63" s="23"/>
      <c r="G63" s="23"/>
      <c r="H63" s="23"/>
      <c r="I63" s="23"/>
      <c r="J63" s="119"/>
      <c r="K63" s="119"/>
      <c r="L63" s="119"/>
      <c r="M63" s="119"/>
    </row>
    <row r="64" spans="1:13" ht="15">
      <c r="A64" s="444"/>
      <c r="B64" s="445"/>
      <c r="C64" s="445"/>
      <c r="D64" s="445"/>
      <c r="E64" s="445"/>
      <c r="F64" s="445"/>
      <c r="G64" s="445"/>
      <c r="H64" s="445"/>
      <c r="I64" s="445"/>
      <c r="J64" s="445"/>
      <c r="K64" s="445"/>
      <c r="L64" s="445"/>
      <c r="M64" s="446"/>
    </row>
    <row r="65" spans="1:13" ht="15">
      <c r="A65" s="447"/>
      <c r="B65" s="448"/>
      <c r="C65" s="448"/>
      <c r="D65" s="448"/>
      <c r="E65" s="448"/>
      <c r="F65" s="448"/>
      <c r="G65" s="448"/>
      <c r="H65" s="448"/>
      <c r="I65" s="448"/>
      <c r="J65" s="448"/>
      <c r="K65" s="448"/>
      <c r="L65" s="448"/>
      <c r="M65" s="449"/>
    </row>
    <row r="66" spans="1:13" ht="15">
      <c r="A66" s="447"/>
      <c r="B66" s="448"/>
      <c r="C66" s="448"/>
      <c r="D66" s="448"/>
      <c r="E66" s="448"/>
      <c r="F66" s="448"/>
      <c r="G66" s="448"/>
      <c r="H66" s="448"/>
      <c r="I66" s="448"/>
      <c r="J66" s="448"/>
      <c r="K66" s="448"/>
      <c r="L66" s="448"/>
      <c r="M66" s="449"/>
    </row>
    <row r="67" spans="1:13" ht="15">
      <c r="A67" s="447"/>
      <c r="B67" s="448"/>
      <c r="C67" s="448"/>
      <c r="D67" s="448"/>
      <c r="E67" s="448"/>
      <c r="F67" s="448"/>
      <c r="G67" s="448"/>
      <c r="H67" s="448"/>
      <c r="I67" s="448"/>
      <c r="J67" s="448"/>
      <c r="K67" s="448"/>
      <c r="L67" s="448"/>
      <c r="M67" s="449"/>
    </row>
    <row r="68" spans="1:13" ht="15">
      <c r="A68" s="447"/>
      <c r="B68" s="448"/>
      <c r="C68" s="448"/>
      <c r="D68" s="448"/>
      <c r="E68" s="448"/>
      <c r="F68" s="448"/>
      <c r="G68" s="448"/>
      <c r="H68" s="448"/>
      <c r="I68" s="448"/>
      <c r="J68" s="448"/>
      <c r="K68" s="448"/>
      <c r="L68" s="448"/>
      <c r="M68" s="449"/>
    </row>
    <row r="69" spans="1:13" ht="15">
      <c r="A69" s="447"/>
      <c r="B69" s="448"/>
      <c r="C69" s="448"/>
      <c r="D69" s="448"/>
      <c r="E69" s="448"/>
      <c r="F69" s="448"/>
      <c r="G69" s="448"/>
      <c r="H69" s="448"/>
      <c r="I69" s="448"/>
      <c r="J69" s="448"/>
      <c r="K69" s="448"/>
      <c r="L69" s="448"/>
      <c r="M69" s="449"/>
    </row>
    <row r="70" spans="1:13" ht="15">
      <c r="A70" s="447"/>
      <c r="B70" s="448"/>
      <c r="C70" s="448"/>
      <c r="D70" s="448"/>
      <c r="E70" s="448"/>
      <c r="F70" s="448"/>
      <c r="G70" s="448"/>
      <c r="H70" s="448"/>
      <c r="I70" s="448"/>
      <c r="J70" s="448"/>
      <c r="K70" s="448"/>
      <c r="L70" s="448"/>
      <c r="M70" s="449"/>
    </row>
    <row r="71" spans="1:13" ht="15">
      <c r="A71" s="447"/>
      <c r="B71" s="448"/>
      <c r="C71" s="448"/>
      <c r="D71" s="448"/>
      <c r="E71" s="448"/>
      <c r="F71" s="448"/>
      <c r="G71" s="448"/>
      <c r="H71" s="448"/>
      <c r="I71" s="448"/>
      <c r="J71" s="448"/>
      <c r="K71" s="448"/>
      <c r="L71" s="448"/>
      <c r="M71" s="449"/>
    </row>
    <row r="72" spans="1:13" ht="15">
      <c r="A72" s="447"/>
      <c r="B72" s="448"/>
      <c r="C72" s="448"/>
      <c r="D72" s="448"/>
      <c r="E72" s="448"/>
      <c r="F72" s="448"/>
      <c r="G72" s="448"/>
      <c r="H72" s="448"/>
      <c r="I72" s="448"/>
      <c r="J72" s="448"/>
      <c r="K72" s="448"/>
      <c r="L72" s="448"/>
      <c r="M72" s="449"/>
    </row>
    <row r="73" spans="1:13" ht="15">
      <c r="A73" s="447"/>
      <c r="B73" s="448"/>
      <c r="C73" s="448"/>
      <c r="D73" s="448"/>
      <c r="E73" s="448"/>
      <c r="F73" s="448"/>
      <c r="G73" s="448"/>
      <c r="H73" s="448"/>
      <c r="I73" s="448"/>
      <c r="J73" s="448"/>
      <c r="K73" s="448"/>
      <c r="L73" s="448"/>
      <c r="M73" s="449"/>
    </row>
    <row r="74" spans="1:13" ht="15">
      <c r="A74" s="447"/>
      <c r="B74" s="448"/>
      <c r="C74" s="448"/>
      <c r="D74" s="448"/>
      <c r="E74" s="448"/>
      <c r="F74" s="448"/>
      <c r="G74" s="448"/>
      <c r="H74" s="448"/>
      <c r="I74" s="448"/>
      <c r="J74" s="448"/>
      <c r="K74" s="448"/>
      <c r="L74" s="448"/>
      <c r="M74" s="449"/>
    </row>
    <row r="75" spans="1:13" ht="15">
      <c r="A75" s="447"/>
      <c r="B75" s="448"/>
      <c r="C75" s="448"/>
      <c r="D75" s="448"/>
      <c r="E75" s="448"/>
      <c r="F75" s="448"/>
      <c r="G75" s="448"/>
      <c r="H75" s="448"/>
      <c r="I75" s="448"/>
      <c r="J75" s="448"/>
      <c r="K75" s="448"/>
      <c r="L75" s="448"/>
      <c r="M75" s="449"/>
    </row>
    <row r="76" spans="1:13" ht="15">
      <c r="A76" s="447"/>
      <c r="B76" s="448"/>
      <c r="C76" s="448"/>
      <c r="D76" s="448"/>
      <c r="E76" s="448"/>
      <c r="F76" s="448"/>
      <c r="G76" s="448"/>
      <c r="H76" s="448"/>
      <c r="I76" s="448"/>
      <c r="J76" s="448"/>
      <c r="K76" s="448"/>
      <c r="L76" s="448"/>
      <c r="M76" s="449"/>
    </row>
    <row r="77" spans="1:13" ht="15">
      <c r="A77" s="447"/>
      <c r="B77" s="448"/>
      <c r="C77" s="448"/>
      <c r="D77" s="448"/>
      <c r="E77" s="448"/>
      <c r="F77" s="448"/>
      <c r="G77" s="448"/>
      <c r="H77" s="448"/>
      <c r="I77" s="448"/>
      <c r="J77" s="448"/>
      <c r="K77" s="448"/>
      <c r="L77" s="448"/>
      <c r="M77" s="449"/>
    </row>
    <row r="78" spans="1:13" ht="15.75" thickBot="1">
      <c r="A78" s="450"/>
      <c r="B78" s="451"/>
      <c r="C78" s="451"/>
      <c r="D78" s="451"/>
      <c r="E78" s="451"/>
      <c r="F78" s="451"/>
      <c r="G78" s="451"/>
      <c r="H78" s="451"/>
      <c r="I78" s="451"/>
      <c r="J78" s="451"/>
      <c r="K78" s="451"/>
      <c r="L78" s="451"/>
      <c r="M78" s="452"/>
    </row>
  </sheetData>
  <sheetProtection password="CCEB" sheet="1" selectLockedCells="1"/>
  <mergeCells count="21">
    <mergeCell ref="J4:J6"/>
    <mergeCell ref="K4:K6"/>
    <mergeCell ref="L4:L6"/>
    <mergeCell ref="M4:M6"/>
    <mergeCell ref="H13:H14"/>
    <mergeCell ref="D13:D14"/>
    <mergeCell ref="J13:J14"/>
    <mergeCell ref="E46:F46"/>
    <mergeCell ref="G13:G14"/>
    <mergeCell ref="L13:L14"/>
    <mergeCell ref="F13:F14"/>
    <mergeCell ref="A64:M78"/>
    <mergeCell ref="B47:M47"/>
    <mergeCell ref="C13:C14"/>
    <mergeCell ref="K13:K14"/>
    <mergeCell ref="B58:M58"/>
    <mergeCell ref="M13:M14"/>
    <mergeCell ref="E50:F50"/>
    <mergeCell ref="E57:F57"/>
    <mergeCell ref="E13:E14"/>
    <mergeCell ref="B51:M53"/>
  </mergeCells>
  <printOptions horizontalCentered="1"/>
  <pageMargins left="0.11811023622047245" right="0.11811023622047245" top="0.5905511811023623" bottom="0.7480314960629921" header="0.31496062992125984" footer="0.31496062992125984"/>
  <pageSetup horizontalDpi="600" verticalDpi="600" orientation="landscape" paperSize="9" r:id="rId1"/>
  <headerFooter>
    <oddHeader>&amp;LESTUDIO ECONÓMICO FINANCIERO&amp;RAnexo Memoria LEADER</oddHeader>
  </headerFooter>
</worksheet>
</file>

<file path=xl/worksheets/sheet7.xml><?xml version="1.0" encoding="utf-8"?>
<worksheet xmlns="http://schemas.openxmlformats.org/spreadsheetml/2006/main" xmlns:r="http://schemas.openxmlformats.org/officeDocument/2006/relationships">
  <dimension ref="A1:Q38"/>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Q10" sqref="Q10"/>
    </sheetView>
  </sheetViews>
  <sheetFormatPr defaultColWidth="11.421875" defaultRowHeight="15"/>
  <cols>
    <col min="1" max="1" width="13.8515625" style="0" customWidth="1"/>
    <col min="2" max="2" width="10.140625" style="0" customWidth="1"/>
    <col min="3" max="14" width="8.7109375" style="0" customWidth="1"/>
    <col min="15" max="15" width="10.140625" style="0" customWidth="1"/>
    <col min="16" max="16" width="5.8515625" style="0" customWidth="1"/>
    <col min="17" max="17" width="17.7109375" style="0" customWidth="1"/>
  </cols>
  <sheetData>
    <row r="1" spans="1:17" ht="18">
      <c r="A1" s="64" t="s">
        <v>111</v>
      </c>
      <c r="B1" s="150"/>
      <c r="C1" s="150"/>
      <c r="D1" s="151"/>
      <c r="E1" s="152"/>
      <c r="F1" s="152"/>
      <c r="G1" s="152"/>
      <c r="H1" s="152"/>
      <c r="I1" s="152"/>
      <c r="J1" s="152"/>
      <c r="K1" s="152"/>
      <c r="L1" s="152"/>
      <c r="M1" s="152"/>
      <c r="N1" s="152"/>
      <c r="O1" s="152"/>
      <c r="P1" s="146"/>
      <c r="Q1" s="146"/>
    </row>
    <row r="2" spans="1:17" ht="15.75" thickBot="1">
      <c r="A2" s="149" t="s">
        <v>112</v>
      </c>
      <c r="C2" s="145"/>
      <c r="D2" s="145"/>
      <c r="E2" s="145"/>
      <c r="F2" s="145"/>
      <c r="G2" s="145"/>
      <c r="H2" s="145"/>
      <c r="I2" s="145"/>
      <c r="J2" s="145"/>
      <c r="K2" s="145"/>
      <c r="L2" s="145"/>
      <c r="M2" s="145"/>
      <c r="N2" s="145"/>
      <c r="O2" s="145"/>
      <c r="P2" s="146"/>
      <c r="Q2" s="146"/>
    </row>
    <row r="3" spans="1:17" ht="16.5" thickBot="1">
      <c r="A3" s="468" t="s">
        <v>113</v>
      </c>
      <c r="B3" s="469"/>
      <c r="C3" s="469"/>
      <c r="D3" s="469"/>
      <c r="E3" s="469"/>
      <c r="F3" s="469"/>
      <c r="G3" s="469"/>
      <c r="H3" s="469"/>
      <c r="I3" s="469"/>
      <c r="J3" s="469"/>
      <c r="K3" s="469"/>
      <c r="L3" s="469"/>
      <c r="M3" s="469"/>
      <c r="N3" s="469"/>
      <c r="O3" s="470"/>
      <c r="P3" s="146"/>
      <c r="Q3" s="146"/>
    </row>
    <row r="4" spans="1:17" ht="6.75" customHeight="1" thickBot="1">
      <c r="A4" s="146"/>
      <c r="B4" s="146"/>
      <c r="C4" s="145"/>
      <c r="D4" s="145"/>
      <c r="E4" s="145"/>
      <c r="F4" s="145"/>
      <c r="G4" s="145"/>
      <c r="H4" s="145"/>
      <c r="I4" s="145"/>
      <c r="J4" s="145"/>
      <c r="K4" s="145"/>
      <c r="L4" s="145"/>
      <c r="M4" s="145"/>
      <c r="N4" s="145"/>
      <c r="O4" s="145"/>
      <c r="P4" s="146"/>
      <c r="Q4" s="146"/>
    </row>
    <row r="5" spans="1:17" ht="15.75" thickBot="1">
      <c r="A5" s="471" t="s">
        <v>2</v>
      </c>
      <c r="B5" s="472"/>
      <c r="C5" s="261" t="s">
        <v>114</v>
      </c>
      <c r="D5" s="262" t="s">
        <v>115</v>
      </c>
      <c r="E5" s="262" t="s">
        <v>116</v>
      </c>
      <c r="F5" s="262" t="s">
        <v>117</v>
      </c>
      <c r="G5" s="262" t="s">
        <v>118</v>
      </c>
      <c r="H5" s="262" t="s">
        <v>119</v>
      </c>
      <c r="I5" s="262" t="s">
        <v>120</v>
      </c>
      <c r="J5" s="262" t="s">
        <v>121</v>
      </c>
      <c r="K5" s="262" t="s">
        <v>122</v>
      </c>
      <c r="L5" s="262" t="s">
        <v>123</v>
      </c>
      <c r="M5" s="262" t="s">
        <v>124</v>
      </c>
      <c r="N5" s="263" t="s">
        <v>125</v>
      </c>
      <c r="O5" s="264" t="s">
        <v>22</v>
      </c>
      <c r="P5" s="146"/>
      <c r="Q5" s="146"/>
    </row>
    <row r="6" spans="1:17" ht="15.75" thickBot="1">
      <c r="A6" s="473" t="s">
        <v>126</v>
      </c>
      <c r="B6" s="474"/>
      <c r="C6" s="265"/>
      <c r="D6" s="266">
        <f>C35</f>
        <v>0</v>
      </c>
      <c r="E6" s="266">
        <f>D35</f>
        <v>0</v>
      </c>
      <c r="F6" s="266">
        <f aca="true" t="shared" si="0" ref="F6:N6">E35</f>
        <v>0</v>
      </c>
      <c r="G6" s="266">
        <f t="shared" si="0"/>
        <v>0</v>
      </c>
      <c r="H6" s="266">
        <f t="shared" si="0"/>
        <v>0</v>
      </c>
      <c r="I6" s="266">
        <f t="shared" si="0"/>
        <v>0</v>
      </c>
      <c r="J6" s="266">
        <f t="shared" si="0"/>
        <v>0</v>
      </c>
      <c r="K6" s="266">
        <f t="shared" si="0"/>
        <v>0</v>
      </c>
      <c r="L6" s="266">
        <f t="shared" si="0"/>
        <v>0</v>
      </c>
      <c r="M6" s="266">
        <f t="shared" si="0"/>
        <v>0</v>
      </c>
      <c r="N6" s="267">
        <f t="shared" si="0"/>
        <v>0</v>
      </c>
      <c r="O6" s="268">
        <f>SUM(C6:N6)</f>
        <v>0</v>
      </c>
      <c r="P6" s="146"/>
      <c r="Q6" s="146"/>
    </row>
    <row r="7" spans="1:17" ht="15.75" thickBot="1">
      <c r="A7" s="475" t="s">
        <v>127</v>
      </c>
      <c r="B7" s="476"/>
      <c r="C7" s="476"/>
      <c r="D7" s="476"/>
      <c r="E7" s="476"/>
      <c r="F7" s="476"/>
      <c r="G7" s="476"/>
      <c r="H7" s="476"/>
      <c r="I7" s="476"/>
      <c r="J7" s="476"/>
      <c r="K7" s="476"/>
      <c r="L7" s="476"/>
      <c r="M7" s="476"/>
      <c r="N7" s="476"/>
      <c r="O7" s="477"/>
      <c r="P7" s="146"/>
      <c r="Q7" s="146"/>
    </row>
    <row r="8" spans="1:17" ht="15" customHeight="1">
      <c r="A8" s="478" t="str">
        <f>"- Por ventas"</f>
        <v>- Por ventas</v>
      </c>
      <c r="B8" s="479"/>
      <c r="C8" s="269"/>
      <c r="D8" s="270"/>
      <c r="E8" s="270"/>
      <c r="F8" s="270"/>
      <c r="G8" s="270"/>
      <c r="H8" s="270"/>
      <c r="I8" s="270"/>
      <c r="J8" s="270"/>
      <c r="K8" s="270"/>
      <c r="L8" s="270"/>
      <c r="M8" s="270"/>
      <c r="N8" s="271"/>
      <c r="O8" s="293">
        <f>SUM(C8:N8)</f>
        <v>0</v>
      </c>
      <c r="P8" s="146"/>
      <c r="Q8" s="211" t="s">
        <v>41</v>
      </c>
    </row>
    <row r="9" spans="1:17" ht="15" customHeight="1">
      <c r="A9" s="481" t="s">
        <v>128</v>
      </c>
      <c r="B9" s="482"/>
      <c r="C9" s="272"/>
      <c r="D9" s="273" t="s">
        <v>129</v>
      </c>
      <c r="E9" s="273"/>
      <c r="F9" s="273"/>
      <c r="G9" s="273"/>
      <c r="H9" s="273"/>
      <c r="I9" s="273"/>
      <c r="J9" s="273"/>
      <c r="K9" s="273"/>
      <c r="L9" s="273"/>
      <c r="M9" s="273"/>
      <c r="N9" s="274"/>
      <c r="O9" s="294">
        <f>SUM(C9:N9)</f>
        <v>0</v>
      </c>
      <c r="P9" s="146"/>
      <c r="Q9" s="212" t="s">
        <v>148</v>
      </c>
    </row>
    <row r="10" spans="1:17" ht="15">
      <c r="A10" s="483" t="s">
        <v>149</v>
      </c>
      <c r="B10" s="484"/>
      <c r="C10" s="275">
        <f>+C8*Q10</f>
        <v>0</v>
      </c>
      <c r="D10" s="276">
        <f>+D8*Q10</f>
        <v>0</v>
      </c>
      <c r="E10" s="276">
        <f>+E8*Q10</f>
        <v>0</v>
      </c>
      <c r="F10" s="276">
        <f>+F8*Q10</f>
        <v>0</v>
      </c>
      <c r="G10" s="276">
        <f>+G8*Q10</f>
        <v>0</v>
      </c>
      <c r="H10" s="276">
        <f>+H8*Q10</f>
        <v>0</v>
      </c>
      <c r="I10" s="276">
        <f>+I8*Q10</f>
        <v>0</v>
      </c>
      <c r="J10" s="276">
        <f>+J8*Q10</f>
        <v>0</v>
      </c>
      <c r="K10" s="276">
        <f>+K8*Q10</f>
        <v>0</v>
      </c>
      <c r="L10" s="276">
        <f>+L8*Q10</f>
        <v>0</v>
      </c>
      <c r="M10" s="276">
        <f>+M8*Q10</f>
        <v>0</v>
      </c>
      <c r="N10" s="277">
        <f>+N8*Q10</f>
        <v>0</v>
      </c>
      <c r="O10" s="295">
        <f>SUM(C10:N10)</f>
        <v>0</v>
      </c>
      <c r="P10" s="146"/>
      <c r="Q10" s="213">
        <v>0.07</v>
      </c>
    </row>
    <row r="11" spans="1:17" ht="15.75" thickBot="1">
      <c r="A11" s="485" t="s">
        <v>186</v>
      </c>
      <c r="B11" s="486"/>
      <c r="C11" s="278"/>
      <c r="D11" s="279"/>
      <c r="E11" s="279"/>
      <c r="F11" s="279"/>
      <c r="G11" s="279"/>
      <c r="H11" s="279"/>
      <c r="I11" s="279"/>
      <c r="J11" s="279"/>
      <c r="K11" s="279"/>
      <c r="L11" s="279"/>
      <c r="M11" s="279"/>
      <c r="N11" s="280"/>
      <c r="O11" s="296">
        <f aca="true" t="shared" si="1" ref="O11:O33">SUM(C11:N11)</f>
        <v>0</v>
      </c>
      <c r="P11" s="146"/>
      <c r="Q11" s="236" t="s">
        <v>211</v>
      </c>
    </row>
    <row r="12" spans="1:17" ht="15.75" thickBot="1">
      <c r="A12" s="487" t="s">
        <v>130</v>
      </c>
      <c r="B12" s="488"/>
      <c r="C12" s="281">
        <f aca="true" t="shared" si="2" ref="C12:N12">SUM(C8:C11)</f>
        <v>0</v>
      </c>
      <c r="D12" s="282">
        <f t="shared" si="2"/>
        <v>0</v>
      </c>
      <c r="E12" s="282">
        <f t="shared" si="2"/>
        <v>0</v>
      </c>
      <c r="F12" s="282">
        <f t="shared" si="2"/>
        <v>0</v>
      </c>
      <c r="G12" s="282">
        <f t="shared" si="2"/>
        <v>0</v>
      </c>
      <c r="H12" s="282">
        <f t="shared" si="2"/>
        <v>0</v>
      </c>
      <c r="I12" s="282">
        <f t="shared" si="2"/>
        <v>0</v>
      </c>
      <c r="J12" s="282">
        <f t="shared" si="2"/>
        <v>0</v>
      </c>
      <c r="K12" s="282">
        <f t="shared" si="2"/>
        <v>0</v>
      </c>
      <c r="L12" s="282">
        <f t="shared" si="2"/>
        <v>0</v>
      </c>
      <c r="M12" s="282">
        <f t="shared" si="2"/>
        <v>0</v>
      </c>
      <c r="N12" s="283">
        <f t="shared" si="2"/>
        <v>0</v>
      </c>
      <c r="O12" s="284">
        <f t="shared" si="1"/>
        <v>0</v>
      </c>
      <c r="P12" s="147"/>
      <c r="Q12" s="236" t="s">
        <v>210</v>
      </c>
    </row>
    <row r="13" spans="1:17" ht="15.75" thickBot="1">
      <c r="A13" s="475" t="s">
        <v>131</v>
      </c>
      <c r="B13" s="476"/>
      <c r="C13" s="476"/>
      <c r="D13" s="476"/>
      <c r="E13" s="476"/>
      <c r="F13" s="476"/>
      <c r="G13" s="476"/>
      <c r="H13" s="476"/>
      <c r="I13" s="476"/>
      <c r="J13" s="476"/>
      <c r="K13" s="476"/>
      <c r="L13" s="476"/>
      <c r="M13" s="476"/>
      <c r="N13" s="476"/>
      <c r="O13" s="477"/>
      <c r="P13" s="146"/>
      <c r="Q13" s="146"/>
    </row>
    <row r="14" spans="1:17" ht="15">
      <c r="A14" s="489" t="s">
        <v>132</v>
      </c>
      <c r="B14" s="490"/>
      <c r="C14" s="285"/>
      <c r="D14" s="270"/>
      <c r="E14" s="270"/>
      <c r="F14" s="270"/>
      <c r="G14" s="270"/>
      <c r="H14" s="270"/>
      <c r="I14" s="270"/>
      <c r="J14" s="270"/>
      <c r="K14" s="270"/>
      <c r="L14" s="270"/>
      <c r="M14" s="270"/>
      <c r="N14" s="271"/>
      <c r="O14" s="293">
        <f t="shared" si="1"/>
        <v>0</v>
      </c>
      <c r="P14" s="146"/>
      <c r="Q14" s="146"/>
    </row>
    <row r="15" spans="1:17" ht="15">
      <c r="A15" s="491" t="s">
        <v>133</v>
      </c>
      <c r="B15" s="492"/>
      <c r="C15" s="286"/>
      <c r="D15" s="273"/>
      <c r="E15" s="273"/>
      <c r="F15" s="273"/>
      <c r="G15" s="273"/>
      <c r="H15" s="273"/>
      <c r="I15" s="273"/>
      <c r="J15" s="273"/>
      <c r="K15" s="273"/>
      <c r="L15" s="273"/>
      <c r="M15" s="273"/>
      <c r="N15" s="274"/>
      <c r="O15" s="294">
        <f t="shared" si="1"/>
        <v>0</v>
      </c>
      <c r="P15" s="146"/>
      <c r="Q15" s="146"/>
    </row>
    <row r="16" spans="1:17" ht="15">
      <c r="A16" s="491" t="s">
        <v>134</v>
      </c>
      <c r="B16" s="492"/>
      <c r="C16" s="286"/>
      <c r="D16" s="273"/>
      <c r="E16" s="273"/>
      <c r="F16" s="273"/>
      <c r="G16" s="273"/>
      <c r="H16" s="273"/>
      <c r="I16" s="273"/>
      <c r="J16" s="273"/>
      <c r="K16" s="273"/>
      <c r="L16" s="273"/>
      <c r="M16" s="273"/>
      <c r="N16" s="274"/>
      <c r="O16" s="294">
        <f t="shared" si="1"/>
        <v>0</v>
      </c>
      <c r="P16" s="146"/>
      <c r="Q16" s="146"/>
    </row>
    <row r="17" spans="1:17" ht="15">
      <c r="A17" s="493" t="s">
        <v>135</v>
      </c>
      <c r="B17" s="494"/>
      <c r="C17" s="495"/>
      <c r="D17" s="480"/>
      <c r="E17" s="480"/>
      <c r="F17" s="480" t="s">
        <v>129</v>
      </c>
      <c r="G17" s="480"/>
      <c r="H17" s="480"/>
      <c r="I17" s="480"/>
      <c r="J17" s="480"/>
      <c r="K17" s="480"/>
      <c r="L17" s="480"/>
      <c r="M17" s="480"/>
      <c r="N17" s="496"/>
      <c r="O17" s="509">
        <f t="shared" si="1"/>
        <v>0</v>
      </c>
      <c r="P17" s="146"/>
      <c r="Q17" s="146"/>
    </row>
    <row r="18" spans="1:17" ht="15">
      <c r="A18" s="493"/>
      <c r="B18" s="494"/>
      <c r="C18" s="495"/>
      <c r="D18" s="480"/>
      <c r="E18" s="480"/>
      <c r="F18" s="480"/>
      <c r="G18" s="480"/>
      <c r="H18" s="480"/>
      <c r="I18" s="480"/>
      <c r="J18" s="480"/>
      <c r="K18" s="480"/>
      <c r="L18" s="480"/>
      <c r="M18" s="480"/>
      <c r="N18" s="496"/>
      <c r="O18" s="509"/>
      <c r="P18" s="146"/>
      <c r="Q18" s="146"/>
    </row>
    <row r="19" spans="1:17" ht="15">
      <c r="A19" s="491" t="s">
        <v>136</v>
      </c>
      <c r="B19" s="492"/>
      <c r="C19" s="286"/>
      <c r="D19" s="273"/>
      <c r="E19" s="273"/>
      <c r="F19" s="273"/>
      <c r="G19" s="273"/>
      <c r="H19" s="273"/>
      <c r="I19" s="273"/>
      <c r="J19" s="273"/>
      <c r="K19" s="273"/>
      <c r="L19" s="273"/>
      <c r="M19" s="273"/>
      <c r="N19" s="274"/>
      <c r="O19" s="294">
        <f t="shared" si="1"/>
        <v>0</v>
      </c>
      <c r="P19" s="146"/>
      <c r="Q19" s="146"/>
    </row>
    <row r="20" spans="1:17" ht="15">
      <c r="A20" s="491" t="s">
        <v>137</v>
      </c>
      <c r="B20" s="492"/>
      <c r="C20" s="286"/>
      <c r="D20" s="273"/>
      <c r="E20" s="273"/>
      <c r="F20" s="273"/>
      <c r="G20" s="273"/>
      <c r="H20" s="273"/>
      <c r="I20" s="273"/>
      <c r="J20" s="273"/>
      <c r="K20" s="273"/>
      <c r="L20" s="273"/>
      <c r="M20" s="273"/>
      <c r="N20" s="274"/>
      <c r="O20" s="294">
        <f t="shared" si="1"/>
        <v>0</v>
      </c>
      <c r="P20" s="146"/>
      <c r="Q20" s="146"/>
    </row>
    <row r="21" spans="1:17" ht="15">
      <c r="A21" s="491" t="s">
        <v>138</v>
      </c>
      <c r="B21" s="492"/>
      <c r="C21" s="286"/>
      <c r="D21" s="273"/>
      <c r="E21" s="273"/>
      <c r="F21" s="273"/>
      <c r="G21" s="273"/>
      <c r="H21" s="273"/>
      <c r="I21" s="273"/>
      <c r="J21" s="273"/>
      <c r="K21" s="273"/>
      <c r="L21" s="273"/>
      <c r="M21" s="273"/>
      <c r="N21" s="274"/>
      <c r="O21" s="294">
        <f t="shared" si="1"/>
        <v>0</v>
      </c>
      <c r="P21" s="146"/>
      <c r="Q21" s="146"/>
    </row>
    <row r="22" spans="1:17" ht="15">
      <c r="A22" s="491" t="s">
        <v>139</v>
      </c>
      <c r="B22" s="492"/>
      <c r="C22" s="286"/>
      <c r="D22" s="273"/>
      <c r="E22" s="273"/>
      <c r="F22" s="273"/>
      <c r="G22" s="273"/>
      <c r="H22" s="273"/>
      <c r="I22" s="273"/>
      <c r="J22" s="273"/>
      <c r="K22" s="273"/>
      <c r="L22" s="273"/>
      <c r="M22" s="273"/>
      <c r="N22" s="274"/>
      <c r="O22" s="294">
        <f t="shared" si="1"/>
        <v>0</v>
      </c>
      <c r="P22" s="146"/>
      <c r="Q22" s="146"/>
    </row>
    <row r="23" spans="1:17" ht="15">
      <c r="A23" s="491" t="s">
        <v>140</v>
      </c>
      <c r="B23" s="492"/>
      <c r="C23" s="286"/>
      <c r="D23" s="273"/>
      <c r="E23" s="273"/>
      <c r="F23" s="273"/>
      <c r="G23" s="273"/>
      <c r="H23" s="273"/>
      <c r="I23" s="273"/>
      <c r="J23" s="273"/>
      <c r="K23" s="273"/>
      <c r="L23" s="273"/>
      <c r="M23" s="273"/>
      <c r="N23" s="274"/>
      <c r="O23" s="294">
        <f>SUM(C23:N23)</f>
        <v>0</v>
      </c>
      <c r="P23" s="146"/>
      <c r="Q23" s="146"/>
    </row>
    <row r="24" spans="1:17" ht="15">
      <c r="A24" s="493" t="s">
        <v>150</v>
      </c>
      <c r="B24" s="494"/>
      <c r="C24" s="495"/>
      <c r="D24" s="480"/>
      <c r="E24" s="480"/>
      <c r="F24" s="480"/>
      <c r="G24" s="480"/>
      <c r="H24" s="480"/>
      <c r="I24" s="480"/>
      <c r="J24" s="480"/>
      <c r="K24" s="480"/>
      <c r="L24" s="480"/>
      <c r="M24" s="480"/>
      <c r="N24" s="496"/>
      <c r="O24" s="509">
        <f>SUM(C24:N24)</f>
        <v>0</v>
      </c>
      <c r="P24" s="146"/>
      <c r="Q24" s="146"/>
    </row>
    <row r="25" spans="1:17" ht="15">
      <c r="A25" s="493"/>
      <c r="B25" s="494"/>
      <c r="C25" s="495"/>
      <c r="D25" s="480"/>
      <c r="E25" s="480"/>
      <c r="F25" s="480"/>
      <c r="G25" s="480"/>
      <c r="H25" s="480"/>
      <c r="I25" s="480"/>
      <c r="J25" s="480"/>
      <c r="K25" s="480"/>
      <c r="L25" s="480"/>
      <c r="M25" s="480"/>
      <c r="N25" s="496"/>
      <c r="O25" s="509"/>
      <c r="P25" s="146"/>
      <c r="Q25" s="146"/>
    </row>
    <row r="26" spans="1:17" ht="15">
      <c r="A26" s="491" t="s">
        <v>141</v>
      </c>
      <c r="B26" s="492"/>
      <c r="C26" s="286"/>
      <c r="D26" s="273"/>
      <c r="E26" s="273"/>
      <c r="F26" s="273"/>
      <c r="G26" s="273"/>
      <c r="H26" s="273"/>
      <c r="I26" s="273"/>
      <c r="J26" s="273"/>
      <c r="K26" s="273"/>
      <c r="L26" s="273"/>
      <c r="M26" s="273"/>
      <c r="N26" s="274"/>
      <c r="O26" s="294">
        <f t="shared" si="1"/>
        <v>0</v>
      </c>
      <c r="P26" s="146"/>
      <c r="Q26" s="146"/>
    </row>
    <row r="27" spans="1:17" ht="15">
      <c r="A27" s="491" t="s">
        <v>142</v>
      </c>
      <c r="B27" s="492"/>
      <c r="C27" s="286"/>
      <c r="D27" s="273"/>
      <c r="E27" s="273"/>
      <c r="F27" s="273"/>
      <c r="G27" s="273"/>
      <c r="H27" s="273"/>
      <c r="I27" s="273"/>
      <c r="J27" s="273"/>
      <c r="K27" s="273"/>
      <c r="L27" s="273"/>
      <c r="M27" s="273"/>
      <c r="N27" s="274"/>
      <c r="O27" s="294">
        <f t="shared" si="1"/>
        <v>0</v>
      </c>
      <c r="P27" s="146"/>
      <c r="Q27" s="146"/>
    </row>
    <row r="28" spans="1:17" ht="15">
      <c r="A28" s="493" t="s">
        <v>143</v>
      </c>
      <c r="B28" s="494"/>
      <c r="C28" s="495"/>
      <c r="D28" s="480"/>
      <c r="E28" s="480"/>
      <c r="F28" s="480"/>
      <c r="G28" s="480"/>
      <c r="H28" s="480"/>
      <c r="I28" s="480"/>
      <c r="J28" s="480"/>
      <c r="K28" s="480"/>
      <c r="L28" s="480"/>
      <c r="M28" s="480"/>
      <c r="N28" s="496"/>
      <c r="O28" s="509">
        <f t="shared" si="1"/>
        <v>0</v>
      </c>
      <c r="P28" s="146"/>
      <c r="Q28" s="146"/>
    </row>
    <row r="29" spans="1:17" ht="15">
      <c r="A29" s="493"/>
      <c r="B29" s="494"/>
      <c r="C29" s="495"/>
      <c r="D29" s="480"/>
      <c r="E29" s="480"/>
      <c r="F29" s="480"/>
      <c r="G29" s="480"/>
      <c r="H29" s="480"/>
      <c r="I29" s="480"/>
      <c r="J29" s="480"/>
      <c r="K29" s="480"/>
      <c r="L29" s="480"/>
      <c r="M29" s="480"/>
      <c r="N29" s="496"/>
      <c r="O29" s="509"/>
      <c r="P29" s="146"/>
      <c r="Q29" s="146"/>
    </row>
    <row r="30" spans="1:17" ht="15.75" thickBot="1">
      <c r="A30" s="485" t="s">
        <v>144</v>
      </c>
      <c r="B30" s="486"/>
      <c r="C30" s="287"/>
      <c r="D30" s="279"/>
      <c r="E30" s="279"/>
      <c r="F30" s="279"/>
      <c r="G30" s="279"/>
      <c r="H30" s="279"/>
      <c r="I30" s="279"/>
      <c r="J30" s="279"/>
      <c r="K30" s="279"/>
      <c r="L30" s="279"/>
      <c r="M30" s="279"/>
      <c r="N30" s="280"/>
      <c r="O30" s="296">
        <f t="shared" si="1"/>
        <v>0</v>
      </c>
      <c r="P30" s="146"/>
      <c r="Q30" s="146"/>
    </row>
    <row r="31" spans="1:17" ht="15.75" thickBot="1">
      <c r="A31" s="499" t="s">
        <v>145</v>
      </c>
      <c r="B31" s="500"/>
      <c r="C31" s="288">
        <f>SUM(C14:C30)</f>
        <v>0</v>
      </c>
      <c r="D31" s="289">
        <f aca="true" t="shared" si="3" ref="D31:M31">SUM(D14:D30)</f>
        <v>0</v>
      </c>
      <c r="E31" s="289">
        <f t="shared" si="3"/>
        <v>0</v>
      </c>
      <c r="F31" s="289">
        <f t="shared" si="3"/>
        <v>0</v>
      </c>
      <c r="G31" s="289">
        <f>SUM(G14:G30)</f>
        <v>0</v>
      </c>
      <c r="H31" s="289">
        <f t="shared" si="3"/>
        <v>0</v>
      </c>
      <c r="I31" s="289">
        <f t="shared" si="3"/>
        <v>0</v>
      </c>
      <c r="J31" s="289">
        <f>SUM(J14:J30)</f>
        <v>0</v>
      </c>
      <c r="K31" s="289">
        <f t="shared" si="3"/>
        <v>0</v>
      </c>
      <c r="L31" s="289">
        <f>SUM(L14:L30)</f>
        <v>0</v>
      </c>
      <c r="M31" s="289">
        <f t="shared" si="3"/>
        <v>0</v>
      </c>
      <c r="N31" s="290">
        <f>SUM(N14:N30)</f>
        <v>0</v>
      </c>
      <c r="O31" s="284">
        <f t="shared" si="1"/>
        <v>0</v>
      </c>
      <c r="P31" s="147"/>
      <c r="Q31" s="147"/>
    </row>
    <row r="32" spans="1:17" ht="6" customHeight="1" thickBot="1">
      <c r="A32" s="291"/>
      <c r="B32" s="291"/>
      <c r="C32" s="292"/>
      <c r="D32" s="292"/>
      <c r="E32" s="292"/>
      <c r="F32" s="292"/>
      <c r="G32" s="292"/>
      <c r="H32" s="292"/>
      <c r="I32" s="292"/>
      <c r="J32" s="292"/>
      <c r="K32" s="292"/>
      <c r="L32" s="292"/>
      <c r="M32" s="292"/>
      <c r="N32" s="292"/>
      <c r="O32" s="292"/>
      <c r="P32" s="148"/>
      <c r="Q32" s="148"/>
    </row>
    <row r="33" spans="1:17" ht="15.75" thickBot="1">
      <c r="A33" s="501" t="s">
        <v>146</v>
      </c>
      <c r="B33" s="502"/>
      <c r="C33" s="288">
        <f aca="true" t="shared" si="4" ref="C33:N33">C12-C31</f>
        <v>0</v>
      </c>
      <c r="D33" s="289">
        <f t="shared" si="4"/>
        <v>0</v>
      </c>
      <c r="E33" s="289">
        <f t="shared" si="4"/>
        <v>0</v>
      </c>
      <c r="F33" s="289">
        <f t="shared" si="4"/>
        <v>0</v>
      </c>
      <c r="G33" s="289">
        <f t="shared" si="4"/>
        <v>0</v>
      </c>
      <c r="H33" s="289">
        <f t="shared" si="4"/>
        <v>0</v>
      </c>
      <c r="I33" s="289">
        <f t="shared" si="4"/>
        <v>0</v>
      </c>
      <c r="J33" s="289">
        <f t="shared" si="4"/>
        <v>0</v>
      </c>
      <c r="K33" s="289">
        <f t="shared" si="4"/>
        <v>0</v>
      </c>
      <c r="L33" s="289">
        <f t="shared" si="4"/>
        <v>0</v>
      </c>
      <c r="M33" s="289">
        <f t="shared" si="4"/>
        <v>0</v>
      </c>
      <c r="N33" s="290">
        <f t="shared" si="4"/>
        <v>0</v>
      </c>
      <c r="O33" s="284">
        <f t="shared" si="1"/>
        <v>0</v>
      </c>
      <c r="P33" s="146"/>
      <c r="Q33" s="146"/>
    </row>
    <row r="34" spans="1:17" ht="5.25" customHeight="1" thickBot="1">
      <c r="A34" s="291"/>
      <c r="B34" s="291"/>
      <c r="C34" s="292"/>
      <c r="D34" s="292"/>
      <c r="E34" s="292"/>
      <c r="F34" s="292"/>
      <c r="G34" s="292"/>
      <c r="H34" s="292"/>
      <c r="I34" s="292"/>
      <c r="J34" s="292"/>
      <c r="K34" s="292"/>
      <c r="L34" s="292"/>
      <c r="M34" s="292"/>
      <c r="N34" s="292"/>
      <c r="O34" s="292"/>
      <c r="P34" s="148"/>
      <c r="Q34" s="148"/>
    </row>
    <row r="35" spans="1:17" ht="15">
      <c r="A35" s="503" t="s">
        <v>147</v>
      </c>
      <c r="B35" s="504"/>
      <c r="C35" s="507">
        <f aca="true" t="shared" si="5" ref="C35:N35">C6+C12-C31</f>
        <v>0</v>
      </c>
      <c r="D35" s="497">
        <f t="shared" si="5"/>
        <v>0</v>
      </c>
      <c r="E35" s="497">
        <f t="shared" si="5"/>
        <v>0</v>
      </c>
      <c r="F35" s="497">
        <f t="shared" si="5"/>
        <v>0</v>
      </c>
      <c r="G35" s="497">
        <f t="shared" si="5"/>
        <v>0</v>
      </c>
      <c r="H35" s="497">
        <f t="shared" si="5"/>
        <v>0</v>
      </c>
      <c r="I35" s="497">
        <f t="shared" si="5"/>
        <v>0</v>
      </c>
      <c r="J35" s="497">
        <f t="shared" si="5"/>
        <v>0</v>
      </c>
      <c r="K35" s="497">
        <f t="shared" si="5"/>
        <v>0</v>
      </c>
      <c r="L35" s="497">
        <f t="shared" si="5"/>
        <v>0</v>
      </c>
      <c r="M35" s="497">
        <f t="shared" si="5"/>
        <v>0</v>
      </c>
      <c r="N35" s="510">
        <f t="shared" si="5"/>
        <v>0</v>
      </c>
      <c r="O35" s="512">
        <f>SUM(C35:N36)</f>
        <v>0</v>
      </c>
      <c r="P35" s="146"/>
      <c r="Q35" s="146"/>
    </row>
    <row r="36" spans="1:17" ht="15.75" thickBot="1">
      <c r="A36" s="505"/>
      <c r="B36" s="506"/>
      <c r="C36" s="508"/>
      <c r="D36" s="498"/>
      <c r="E36" s="498"/>
      <c r="F36" s="498"/>
      <c r="G36" s="498"/>
      <c r="H36" s="498"/>
      <c r="I36" s="498"/>
      <c r="J36" s="498"/>
      <c r="K36" s="498"/>
      <c r="L36" s="498"/>
      <c r="M36" s="498"/>
      <c r="N36" s="511"/>
      <c r="O36" s="513"/>
      <c r="P36" s="146"/>
      <c r="Q36" s="146"/>
    </row>
    <row r="37" spans="1:17" ht="15">
      <c r="A37" s="514" t="s">
        <v>151</v>
      </c>
      <c r="B37" s="514"/>
      <c r="C37" s="514"/>
      <c r="D37" s="514"/>
      <c r="E37" s="514"/>
      <c r="F37" s="514"/>
      <c r="G37" s="514"/>
      <c r="H37" s="514"/>
      <c r="I37" s="514"/>
      <c r="J37" s="514"/>
      <c r="K37" s="514"/>
      <c r="L37" s="514"/>
      <c r="M37" s="514"/>
      <c r="N37" s="514"/>
      <c r="O37" s="145"/>
      <c r="P37" s="146"/>
      <c r="Q37" s="146"/>
    </row>
    <row r="38" spans="1:17" ht="15">
      <c r="A38" s="146"/>
      <c r="B38" s="146"/>
      <c r="C38" s="145"/>
      <c r="D38" s="145"/>
      <c r="E38" s="145"/>
      <c r="F38" s="145"/>
      <c r="G38" s="145"/>
      <c r="H38" s="145"/>
      <c r="I38" s="145"/>
      <c r="J38" s="145"/>
      <c r="K38" s="145"/>
      <c r="L38" s="145"/>
      <c r="M38" s="145"/>
      <c r="N38" s="145"/>
      <c r="O38" s="145"/>
      <c r="P38" s="146"/>
      <c r="Q38" s="146"/>
    </row>
  </sheetData>
  <sheetProtection password="CCEB" sheet="1" selectLockedCells="1"/>
  <mergeCells count="80">
    <mergeCell ref="O17:O18"/>
    <mergeCell ref="O24:O25"/>
    <mergeCell ref="O28:O29"/>
    <mergeCell ref="N35:N36"/>
    <mergeCell ref="O35:O36"/>
    <mergeCell ref="A37:N37"/>
    <mergeCell ref="H35:H36"/>
    <mergeCell ref="I35:I36"/>
    <mergeCell ref="J35:J36"/>
    <mergeCell ref="K35:K36"/>
    <mergeCell ref="L35:L36"/>
    <mergeCell ref="M35:M36"/>
    <mergeCell ref="N28:N29"/>
    <mergeCell ref="A30:B30"/>
    <mergeCell ref="A31:B31"/>
    <mergeCell ref="A33:B33"/>
    <mergeCell ref="A35:B36"/>
    <mergeCell ref="C35:C36"/>
    <mergeCell ref="D35:D36"/>
    <mergeCell ref="E35:E36"/>
    <mergeCell ref="F35:F36"/>
    <mergeCell ref="G35:G36"/>
    <mergeCell ref="H28:H29"/>
    <mergeCell ref="I28:I29"/>
    <mergeCell ref="J28:J29"/>
    <mergeCell ref="K28:K29"/>
    <mergeCell ref="F28:F29"/>
    <mergeCell ref="G28:G29"/>
    <mergeCell ref="L28:L29"/>
    <mergeCell ref="M28:M29"/>
    <mergeCell ref="M24:M25"/>
    <mergeCell ref="N24:N25"/>
    <mergeCell ref="A26:B26"/>
    <mergeCell ref="A27:B27"/>
    <mergeCell ref="A28:B29"/>
    <mergeCell ref="C28:C29"/>
    <mergeCell ref="D28:D29"/>
    <mergeCell ref="E28:E29"/>
    <mergeCell ref="G24:G25"/>
    <mergeCell ref="H24:H25"/>
    <mergeCell ref="I24:I25"/>
    <mergeCell ref="J24:J25"/>
    <mergeCell ref="K24:K25"/>
    <mergeCell ref="L24:L25"/>
    <mergeCell ref="A23:B23"/>
    <mergeCell ref="A24:B25"/>
    <mergeCell ref="C24:C25"/>
    <mergeCell ref="D24:D25"/>
    <mergeCell ref="E24:E25"/>
    <mergeCell ref="F24:F25"/>
    <mergeCell ref="M17:M18"/>
    <mergeCell ref="N17:N18"/>
    <mergeCell ref="A19:B19"/>
    <mergeCell ref="A20:B20"/>
    <mergeCell ref="A21:B21"/>
    <mergeCell ref="A22:B22"/>
    <mergeCell ref="G17:G18"/>
    <mergeCell ref="H17:H18"/>
    <mergeCell ref="I17:I18"/>
    <mergeCell ref="J17:J18"/>
    <mergeCell ref="K17:K18"/>
    <mergeCell ref="L17:L18"/>
    <mergeCell ref="A12:B12"/>
    <mergeCell ref="A13:O13"/>
    <mergeCell ref="A14:B14"/>
    <mergeCell ref="A15:B15"/>
    <mergeCell ref="A16:B16"/>
    <mergeCell ref="A17:B18"/>
    <mergeCell ref="C17:C18"/>
    <mergeCell ref="D17:D18"/>
    <mergeCell ref="A3:O3"/>
    <mergeCell ref="A5:B5"/>
    <mergeCell ref="A6:B6"/>
    <mergeCell ref="A7:O7"/>
    <mergeCell ref="A8:B8"/>
    <mergeCell ref="E17:E18"/>
    <mergeCell ref="F17:F18"/>
    <mergeCell ref="A9:B9"/>
    <mergeCell ref="A10:B10"/>
    <mergeCell ref="A11:B11"/>
  </mergeCells>
  <printOptions horizontalCentered="1"/>
  <pageMargins left="0" right="0" top="0.5511811023622047" bottom="0" header="0.31496062992125984" footer="0.31496062992125984"/>
  <pageSetup horizontalDpi="600" verticalDpi="600" orientation="landscape" paperSize="9" r:id="rId1"/>
  <headerFooter>
    <oddHeader>&amp;LESTUDIO ECONÓMICO FINANCIERO&amp;RAnexo Memoria LEADER</oddHeader>
  </headerFooter>
</worksheet>
</file>

<file path=xl/worksheets/sheet8.xml><?xml version="1.0" encoding="utf-8"?>
<worksheet xmlns="http://schemas.openxmlformats.org/spreadsheetml/2006/main" xmlns:r="http://schemas.openxmlformats.org/officeDocument/2006/relationships">
  <dimension ref="A1:D47"/>
  <sheetViews>
    <sheetView zoomScalePageLayoutView="0" workbookViewId="0" topLeftCell="A4">
      <selection activeCell="D25" sqref="D25"/>
    </sheetView>
  </sheetViews>
  <sheetFormatPr defaultColWidth="11.421875" defaultRowHeight="15"/>
  <cols>
    <col min="1" max="1" width="4.7109375" style="17" customWidth="1"/>
    <col min="2" max="2" width="8.28125" style="17" customWidth="1"/>
    <col min="3" max="3" width="56.28125" style="17" customWidth="1"/>
    <col min="4" max="16384" width="11.421875" style="17" customWidth="1"/>
  </cols>
  <sheetData>
    <row r="1" ht="18">
      <c r="A1" s="300" t="s">
        <v>251</v>
      </c>
    </row>
    <row r="3" ht="15" thickBot="1"/>
    <row r="4" spans="1:4" ht="15.75" thickBot="1">
      <c r="A4" s="515" t="s">
        <v>249</v>
      </c>
      <c r="B4" s="516"/>
      <c r="C4" s="516"/>
      <c r="D4" s="517"/>
    </row>
    <row r="5" spans="1:4" ht="15" thickBot="1">
      <c r="A5" s="547"/>
      <c r="B5" s="547"/>
      <c r="C5" s="547"/>
      <c r="D5" s="547"/>
    </row>
    <row r="6" spans="1:4" ht="15" thickBot="1">
      <c r="A6" s="553" t="s">
        <v>217</v>
      </c>
      <c r="B6" s="554"/>
      <c r="C6" s="554"/>
      <c r="D6" s="555"/>
    </row>
    <row r="7" spans="1:4" ht="15" thickBot="1">
      <c r="A7" s="556"/>
      <c r="B7" s="557" t="s">
        <v>223</v>
      </c>
      <c r="C7" s="558"/>
      <c r="D7" s="559">
        <f>SUM(D8:D13)</f>
        <v>0</v>
      </c>
    </row>
    <row r="8" spans="1:4" ht="14.25">
      <c r="A8" s="531"/>
      <c r="B8" s="529"/>
      <c r="C8" s="548" t="s">
        <v>228</v>
      </c>
      <c r="D8" s="77"/>
    </row>
    <row r="9" spans="1:4" ht="14.25">
      <c r="A9" s="531"/>
      <c r="B9" s="529"/>
      <c r="C9" s="532" t="s">
        <v>245</v>
      </c>
      <c r="D9" s="77"/>
    </row>
    <row r="10" spans="1:4" ht="14.25">
      <c r="A10" s="525"/>
      <c r="B10" s="530"/>
      <c r="C10" s="526" t="s">
        <v>246</v>
      </c>
      <c r="D10" s="77"/>
    </row>
    <row r="11" spans="1:4" ht="14.25">
      <c r="A11" s="525"/>
      <c r="B11" s="530"/>
      <c r="C11" s="527" t="s">
        <v>247</v>
      </c>
      <c r="D11" s="77"/>
    </row>
    <row r="12" spans="1:4" ht="14.25">
      <c r="A12" s="525"/>
      <c r="B12" s="530"/>
      <c r="C12" s="527" t="s">
        <v>248</v>
      </c>
      <c r="D12" s="77"/>
    </row>
    <row r="13" spans="1:4" ht="14.25">
      <c r="A13" s="525"/>
      <c r="B13" s="530"/>
      <c r="C13" s="546"/>
      <c r="D13" s="77"/>
    </row>
    <row r="14" spans="1:4" ht="15" thickBot="1">
      <c r="A14" s="525"/>
      <c r="B14" s="528" t="s">
        <v>250</v>
      </c>
      <c r="C14" s="167"/>
      <c r="D14" s="77"/>
    </row>
    <row r="15" spans="1:4" ht="15" thickBot="1">
      <c r="A15" s="222"/>
      <c r="B15" s="223"/>
      <c r="C15" s="542" t="s">
        <v>159</v>
      </c>
      <c r="D15" s="549">
        <f>D7+D14</f>
        <v>0</v>
      </c>
    </row>
    <row r="16" spans="1:4" ht="15" thickBot="1">
      <c r="A16" s="550"/>
      <c r="B16" s="550"/>
      <c r="C16" s="551"/>
      <c r="D16" s="552"/>
    </row>
    <row r="17" spans="1:4" ht="15" thickBot="1">
      <c r="A17" s="553" t="s">
        <v>217</v>
      </c>
      <c r="B17" s="554"/>
      <c r="C17" s="554"/>
      <c r="D17" s="555"/>
    </row>
    <row r="18" spans="1:4" ht="15" thickBot="1">
      <c r="A18" s="556"/>
      <c r="B18" s="557" t="s">
        <v>253</v>
      </c>
      <c r="C18" s="558"/>
      <c r="D18" s="559">
        <f>SUM(D19:D21)</f>
        <v>0</v>
      </c>
    </row>
    <row r="19" spans="1:4" ht="14.25">
      <c r="A19" s="525"/>
      <c r="B19" s="527"/>
      <c r="C19" s="167" t="s">
        <v>233</v>
      </c>
      <c r="D19" s="77"/>
    </row>
    <row r="20" spans="1:4" ht="14.25">
      <c r="A20" s="525"/>
      <c r="B20" s="527"/>
      <c r="C20" s="167" t="s">
        <v>252</v>
      </c>
      <c r="D20" s="77"/>
    </row>
    <row r="21" spans="1:4" ht="14.25">
      <c r="A21" s="525"/>
      <c r="B21" s="527"/>
      <c r="C21" s="167" t="s">
        <v>248</v>
      </c>
      <c r="D21" s="77"/>
    </row>
    <row r="22" spans="1:4" ht="15" thickBot="1">
      <c r="A22" s="525"/>
      <c r="B22" s="527"/>
      <c r="C22" s="546"/>
      <c r="D22" s="77"/>
    </row>
    <row r="23" spans="1:4" ht="15" thickBot="1">
      <c r="A23" s="556"/>
      <c r="B23" s="557" t="s">
        <v>254</v>
      </c>
      <c r="C23" s="558"/>
      <c r="D23" s="559">
        <f>SUM(D24:D26)</f>
        <v>0</v>
      </c>
    </row>
    <row r="24" spans="1:4" ht="14.25">
      <c r="A24" s="525"/>
      <c r="B24" s="527"/>
      <c r="C24" s="167" t="s">
        <v>29</v>
      </c>
      <c r="D24" s="77"/>
    </row>
    <row r="25" spans="1:4" ht="14.25">
      <c r="A25" s="525"/>
      <c r="B25" s="527"/>
      <c r="C25" s="167" t="s">
        <v>248</v>
      </c>
      <c r="D25" s="77"/>
    </row>
    <row r="26" spans="1:4" ht="15" thickBot="1">
      <c r="A26" s="543"/>
      <c r="B26" s="544"/>
      <c r="C26" s="545"/>
      <c r="D26" s="77"/>
    </row>
    <row r="27" spans="1:4" ht="15" thickBot="1">
      <c r="A27" s="222"/>
      <c r="B27" s="223"/>
      <c r="C27" s="542" t="s">
        <v>161</v>
      </c>
      <c r="D27" s="524">
        <f>D18+D23</f>
        <v>0</v>
      </c>
    </row>
    <row r="30" spans="1:4" ht="18.75" thickBot="1">
      <c r="A30" s="179" t="s">
        <v>162</v>
      </c>
      <c r="B30" s="155"/>
      <c r="C30" s="155"/>
      <c r="D30" s="156"/>
    </row>
    <row r="31" spans="1:4" ht="15" customHeight="1">
      <c r="A31" s="533"/>
      <c r="B31" s="534"/>
      <c r="C31" s="534"/>
      <c r="D31" s="535"/>
    </row>
    <row r="32" spans="1:4" ht="15" customHeight="1">
      <c r="A32" s="536"/>
      <c r="B32" s="537"/>
      <c r="C32" s="537"/>
      <c r="D32" s="538"/>
    </row>
    <row r="33" spans="1:4" ht="15" customHeight="1">
      <c r="A33" s="536"/>
      <c r="B33" s="537"/>
      <c r="C33" s="537"/>
      <c r="D33" s="538"/>
    </row>
    <row r="34" spans="1:4" ht="15" customHeight="1">
      <c r="A34" s="536"/>
      <c r="B34" s="537"/>
      <c r="C34" s="537"/>
      <c r="D34" s="538"/>
    </row>
    <row r="35" spans="1:4" ht="15" customHeight="1">
      <c r="A35" s="536"/>
      <c r="B35" s="537"/>
      <c r="C35" s="537"/>
      <c r="D35" s="538"/>
    </row>
    <row r="36" spans="1:4" ht="15" customHeight="1">
      <c r="A36" s="536"/>
      <c r="B36" s="537"/>
      <c r="C36" s="537"/>
      <c r="D36" s="538"/>
    </row>
    <row r="37" spans="1:4" ht="15" customHeight="1">
      <c r="A37" s="536"/>
      <c r="B37" s="537"/>
      <c r="C37" s="537"/>
      <c r="D37" s="538"/>
    </row>
    <row r="38" spans="1:4" ht="15" customHeight="1">
      <c r="A38" s="536"/>
      <c r="B38" s="537"/>
      <c r="C38" s="537"/>
      <c r="D38" s="538"/>
    </row>
    <row r="39" spans="1:4" ht="15" customHeight="1">
      <c r="A39" s="536"/>
      <c r="B39" s="537"/>
      <c r="C39" s="537"/>
      <c r="D39" s="538"/>
    </row>
    <row r="40" spans="1:4" ht="15" customHeight="1">
      <c r="A40" s="536"/>
      <c r="B40" s="537"/>
      <c r="C40" s="537"/>
      <c r="D40" s="538"/>
    </row>
    <row r="41" spans="1:4" ht="15" customHeight="1">
      <c r="A41" s="536"/>
      <c r="B41" s="537"/>
      <c r="C41" s="537"/>
      <c r="D41" s="538"/>
    </row>
    <row r="42" spans="1:4" ht="15" customHeight="1">
      <c r="A42" s="536"/>
      <c r="B42" s="537"/>
      <c r="C42" s="537"/>
      <c r="D42" s="538"/>
    </row>
    <row r="43" spans="1:4" ht="15" customHeight="1">
      <c r="A43" s="536"/>
      <c r="B43" s="537"/>
      <c r="C43" s="537"/>
      <c r="D43" s="538"/>
    </row>
    <row r="44" spans="1:4" ht="15" customHeight="1">
      <c r="A44" s="536"/>
      <c r="B44" s="537"/>
      <c r="C44" s="537"/>
      <c r="D44" s="538"/>
    </row>
    <row r="45" spans="1:4" ht="15" customHeight="1">
      <c r="A45" s="536"/>
      <c r="B45" s="537"/>
      <c r="C45" s="537"/>
      <c r="D45" s="538"/>
    </row>
    <row r="46" spans="1:4" ht="15" customHeight="1">
      <c r="A46" s="536"/>
      <c r="B46" s="537"/>
      <c r="C46" s="537"/>
      <c r="D46" s="538"/>
    </row>
    <row r="47" spans="1:4" ht="15" customHeight="1" thickBot="1">
      <c r="A47" s="539"/>
      <c r="B47" s="540"/>
      <c r="C47" s="540"/>
      <c r="D47" s="541"/>
    </row>
  </sheetData>
  <sheetProtection password="CCEB" sheet="1"/>
  <mergeCells count="4">
    <mergeCell ref="A4:D4"/>
    <mergeCell ref="A31:D47"/>
    <mergeCell ref="A6:D6"/>
    <mergeCell ref="A17:D17"/>
  </mergeCells>
  <printOptions/>
  <pageMargins left="0.7" right="0.7" top="0.75" bottom="0.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K70"/>
  <sheetViews>
    <sheetView showGridLines="0" zoomScalePageLayoutView="0" workbookViewId="0" topLeftCell="A16">
      <selection activeCell="A52" sqref="A52:K70"/>
    </sheetView>
  </sheetViews>
  <sheetFormatPr defaultColWidth="11.421875" defaultRowHeight="15"/>
  <cols>
    <col min="1" max="1" width="2.7109375" style="0" customWidth="1"/>
    <col min="2" max="2" width="4.57421875" style="0" customWidth="1"/>
    <col min="3" max="3" width="3.00390625" style="0" customWidth="1"/>
    <col min="6" max="6" width="16.8515625" style="0" customWidth="1"/>
    <col min="7" max="10" width="10.7109375" style="0" customWidth="1"/>
    <col min="11" max="11" width="10.7109375" style="185" customWidth="1"/>
  </cols>
  <sheetData>
    <row r="1" spans="1:11" ht="18">
      <c r="A1" s="189" t="s">
        <v>222</v>
      </c>
      <c r="B1" s="189"/>
      <c r="C1" s="189"/>
      <c r="D1" s="189"/>
      <c r="E1" s="189"/>
      <c r="F1" s="189"/>
      <c r="G1" s="154"/>
      <c r="H1" s="154"/>
      <c r="I1" s="154"/>
      <c r="J1" s="154"/>
      <c r="K1" s="180"/>
    </row>
    <row r="2" spans="1:11" ht="15.75" thickBot="1">
      <c r="A2" s="155"/>
      <c r="B2" s="155"/>
      <c r="C2" s="155"/>
      <c r="D2" s="155"/>
      <c r="E2" s="155"/>
      <c r="F2" s="155"/>
      <c r="G2" s="156"/>
      <c r="H2" s="156"/>
      <c r="I2" s="156"/>
      <c r="J2" s="156"/>
      <c r="K2" s="181"/>
    </row>
    <row r="3" spans="1:11" ht="15.75" thickBot="1">
      <c r="A3" s="155"/>
      <c r="B3" s="518" t="s">
        <v>152</v>
      </c>
      <c r="C3" s="519"/>
      <c r="D3" s="519"/>
      <c r="E3" s="519"/>
      <c r="F3" s="519"/>
      <c r="G3" s="519"/>
      <c r="H3" s="519"/>
      <c r="I3" s="519"/>
      <c r="J3" s="519"/>
      <c r="K3" s="520"/>
    </row>
    <row r="4" spans="1:11" ht="15.75" thickBot="1">
      <c r="A4" s="155"/>
      <c r="B4" s="157"/>
      <c r="C4" s="158"/>
      <c r="D4" s="158"/>
      <c r="E4" s="158"/>
      <c r="F4" s="158"/>
      <c r="G4" s="159" t="s">
        <v>153</v>
      </c>
      <c r="H4" s="159" t="s">
        <v>154</v>
      </c>
      <c r="I4" s="159" t="s">
        <v>155</v>
      </c>
      <c r="J4" s="159" t="s">
        <v>156</v>
      </c>
      <c r="K4" s="182" t="s">
        <v>157</v>
      </c>
    </row>
    <row r="5" spans="1:11" ht="15.75" thickBot="1">
      <c r="A5" s="160"/>
      <c r="B5" s="302" t="s">
        <v>223</v>
      </c>
      <c r="C5" s="223"/>
      <c r="D5" s="223"/>
      <c r="E5" s="223"/>
      <c r="F5" s="223"/>
      <c r="G5" s="224">
        <f>SUM(G6+G7+G15+G21)</f>
        <v>0</v>
      </c>
      <c r="H5" s="224">
        <f>SUM(H6+H7+H15+H21)</f>
        <v>0</v>
      </c>
      <c r="I5" s="224">
        <f>SUM(I6+I7+I15+I21)</f>
        <v>0</v>
      </c>
      <c r="J5" s="224">
        <f>SUM(J6+J7+J15+J21)</f>
        <v>0</v>
      </c>
      <c r="K5" s="225">
        <f>SUM(K6+K7+K15+K21)</f>
        <v>0</v>
      </c>
    </row>
    <row r="6" spans="1:11" ht="15">
      <c r="A6" s="160"/>
      <c r="B6" s="161"/>
      <c r="C6" s="164" t="s">
        <v>228</v>
      </c>
      <c r="D6" s="162"/>
      <c r="E6" s="162"/>
      <c r="F6" s="162"/>
      <c r="G6" s="153"/>
      <c r="H6" s="153"/>
      <c r="I6" s="153"/>
      <c r="J6" s="153"/>
      <c r="K6" s="218"/>
    </row>
    <row r="7" spans="1:11" ht="15">
      <c r="A7" s="160"/>
      <c r="B7" s="163"/>
      <c r="C7" s="164" t="s">
        <v>226</v>
      </c>
      <c r="D7" s="151"/>
      <c r="E7" s="164"/>
      <c r="F7" s="164"/>
      <c r="G7" s="216">
        <f>SUM(G8:G14)</f>
        <v>0</v>
      </c>
      <c r="H7" s="216">
        <f>SUM(H8:H14)</f>
        <v>0</v>
      </c>
      <c r="I7" s="216">
        <f>SUM(I8:I14)</f>
        <v>0</v>
      </c>
      <c r="J7" s="216">
        <f>SUM(J8:J14)</f>
        <v>0</v>
      </c>
      <c r="K7" s="217">
        <f>SUM(K8:K14)</f>
        <v>0</v>
      </c>
    </row>
    <row r="8" spans="1:11" ht="15">
      <c r="A8" s="155"/>
      <c r="B8" s="165"/>
      <c r="C8" s="166"/>
      <c r="D8" s="214" t="s">
        <v>6</v>
      </c>
      <c r="E8" s="166"/>
      <c r="F8" s="166"/>
      <c r="G8" s="153"/>
      <c r="H8" s="153"/>
      <c r="I8" s="153"/>
      <c r="J8" s="153"/>
      <c r="K8" s="218"/>
    </row>
    <row r="9" spans="1:11" ht="15">
      <c r="A9" s="155"/>
      <c r="B9" s="165"/>
      <c r="C9" s="166"/>
      <c r="D9" s="214" t="s">
        <v>7</v>
      </c>
      <c r="E9" s="166"/>
      <c r="F9" s="166"/>
      <c r="G9" s="153"/>
      <c r="H9" s="153"/>
      <c r="I9" s="153"/>
      <c r="J9" s="153"/>
      <c r="K9" s="218"/>
    </row>
    <row r="10" spans="1:11" ht="15">
      <c r="A10" s="155"/>
      <c r="B10" s="165"/>
      <c r="C10" s="166"/>
      <c r="D10" s="214" t="s">
        <v>8</v>
      </c>
      <c r="E10" s="166"/>
      <c r="F10" s="166"/>
      <c r="G10" s="153"/>
      <c r="H10" s="153"/>
      <c r="I10" s="153"/>
      <c r="J10" s="153"/>
      <c r="K10" s="218"/>
    </row>
    <row r="11" spans="1:11" ht="15">
      <c r="A11" s="155"/>
      <c r="B11" s="165"/>
      <c r="C11" s="166"/>
      <c r="D11" s="214" t="s">
        <v>9</v>
      </c>
      <c r="E11" s="166"/>
      <c r="F11" s="166"/>
      <c r="G11" s="153"/>
      <c r="H11" s="153"/>
      <c r="I11" s="153"/>
      <c r="J11" s="153"/>
      <c r="K11" s="218"/>
    </row>
    <row r="12" spans="1:11" ht="15">
      <c r="A12" s="155"/>
      <c r="B12" s="165"/>
      <c r="C12" s="166"/>
      <c r="D12" s="214" t="s">
        <v>10</v>
      </c>
      <c r="E12" s="166"/>
      <c r="F12" s="166"/>
      <c r="G12" s="153"/>
      <c r="H12" s="153"/>
      <c r="I12" s="153"/>
      <c r="J12" s="153"/>
      <c r="K12" s="218"/>
    </row>
    <row r="13" spans="1:11" ht="15">
      <c r="A13" s="155"/>
      <c r="B13" s="165"/>
      <c r="C13" s="166"/>
      <c r="D13" s="214" t="s">
        <v>11</v>
      </c>
      <c r="E13" s="166"/>
      <c r="F13" s="166"/>
      <c r="G13" s="153"/>
      <c r="H13" s="153"/>
      <c r="I13" s="153"/>
      <c r="J13" s="153"/>
      <c r="K13" s="218"/>
    </row>
    <row r="14" spans="1:11" ht="15">
      <c r="A14" s="155"/>
      <c r="B14" s="165"/>
      <c r="C14" s="166"/>
      <c r="D14" s="214" t="s">
        <v>158</v>
      </c>
      <c r="E14" s="166"/>
      <c r="F14" s="166"/>
      <c r="G14" s="153"/>
      <c r="H14" s="153"/>
      <c r="I14" s="153"/>
      <c r="J14" s="153"/>
      <c r="K14" s="218"/>
    </row>
    <row r="15" spans="1:11" ht="15">
      <c r="A15" s="160"/>
      <c r="B15" s="163"/>
      <c r="C15" s="164" t="s">
        <v>224</v>
      </c>
      <c r="D15" s="164"/>
      <c r="E15" s="164"/>
      <c r="F15" s="164"/>
      <c r="G15" s="216">
        <f>SUM(G16:G20)</f>
        <v>0</v>
      </c>
      <c r="H15" s="216">
        <f>SUM(H16:H20)</f>
        <v>0</v>
      </c>
      <c r="I15" s="216">
        <f>SUM(I16:I20)</f>
        <v>0</v>
      </c>
      <c r="J15" s="216">
        <f>SUM(J16:J20)</f>
        <v>0</v>
      </c>
      <c r="K15" s="217">
        <f>SUM(K16:K20)</f>
        <v>0</v>
      </c>
    </row>
    <row r="16" spans="1:11" ht="15">
      <c r="A16" s="155"/>
      <c r="B16" s="165"/>
      <c r="C16" s="166"/>
      <c r="D16" s="167" t="s">
        <v>13</v>
      </c>
      <c r="E16" s="166"/>
      <c r="F16" s="166"/>
      <c r="G16" s="153"/>
      <c r="H16" s="153"/>
      <c r="I16" s="153"/>
      <c r="J16" s="153"/>
      <c r="K16" s="218"/>
    </row>
    <row r="17" spans="1:11" ht="15">
      <c r="A17" s="155"/>
      <c r="B17" s="165"/>
      <c r="C17" s="166"/>
      <c r="D17" s="167" t="s">
        <v>225</v>
      </c>
      <c r="E17" s="166"/>
      <c r="F17" s="166"/>
      <c r="G17" s="153"/>
      <c r="H17" s="153"/>
      <c r="I17" s="153"/>
      <c r="J17" s="153"/>
      <c r="K17" s="218"/>
    </row>
    <row r="18" spans="1:11" ht="15">
      <c r="A18" s="155"/>
      <c r="B18" s="165"/>
      <c r="C18" s="166"/>
      <c r="D18" s="167" t="s">
        <v>14</v>
      </c>
      <c r="E18" s="166"/>
      <c r="F18" s="166"/>
      <c r="G18" s="153"/>
      <c r="H18" s="153"/>
      <c r="I18" s="153"/>
      <c r="J18" s="153"/>
      <c r="K18" s="218"/>
    </row>
    <row r="19" spans="1:11" ht="15">
      <c r="A19" s="155"/>
      <c r="B19" s="165"/>
      <c r="C19" s="166"/>
      <c r="D19" s="167" t="s">
        <v>15</v>
      </c>
      <c r="E19" s="166"/>
      <c r="F19" s="166"/>
      <c r="G19" s="153"/>
      <c r="H19" s="153"/>
      <c r="I19" s="153"/>
      <c r="J19" s="153"/>
      <c r="K19" s="218"/>
    </row>
    <row r="20" spans="1:11" ht="15">
      <c r="A20" s="155"/>
      <c r="B20" s="165"/>
      <c r="C20" s="166"/>
      <c r="D20" s="215" t="s">
        <v>176</v>
      </c>
      <c r="E20" s="166"/>
      <c r="F20" s="166"/>
      <c r="G20" s="153"/>
      <c r="H20" s="153"/>
      <c r="I20" s="153"/>
      <c r="J20" s="153"/>
      <c r="K20" s="218"/>
    </row>
    <row r="21" spans="1:11" ht="15">
      <c r="A21" s="160"/>
      <c r="B21" s="163"/>
      <c r="C21" s="164" t="s">
        <v>229</v>
      </c>
      <c r="D21" s="164"/>
      <c r="E21" s="164"/>
      <c r="F21" s="164"/>
      <c r="G21" s="216">
        <f>SUM(G22:G24)</f>
        <v>0</v>
      </c>
      <c r="H21" s="216">
        <f>SUM(H22:H24)</f>
        <v>0</v>
      </c>
      <c r="I21" s="216">
        <f>SUM(I22:I24)</f>
        <v>0</v>
      </c>
      <c r="J21" s="216">
        <f>SUM(J22:J24)</f>
        <v>0</v>
      </c>
      <c r="K21" s="217">
        <f>SUM(K22:K24)</f>
        <v>0</v>
      </c>
    </row>
    <row r="22" spans="1:11" ht="15">
      <c r="A22" s="155"/>
      <c r="B22" s="165"/>
      <c r="C22" s="166"/>
      <c r="D22" s="167" t="s">
        <v>17</v>
      </c>
      <c r="E22" s="166"/>
      <c r="F22" s="166"/>
      <c r="G22" s="153"/>
      <c r="H22" s="153"/>
      <c r="I22" s="153"/>
      <c r="J22" s="153"/>
      <c r="K22" s="218"/>
    </row>
    <row r="23" spans="1:11" ht="15">
      <c r="A23" s="155"/>
      <c r="B23" s="165"/>
      <c r="C23" s="166"/>
      <c r="D23" s="167" t="s">
        <v>187</v>
      </c>
      <c r="E23" s="166"/>
      <c r="F23" s="166"/>
      <c r="G23" s="153"/>
      <c r="H23" s="153"/>
      <c r="I23" s="153"/>
      <c r="J23" s="153"/>
      <c r="K23" s="218"/>
    </row>
    <row r="24" spans="1:11" ht="15.75" thickBot="1">
      <c r="A24" s="160"/>
      <c r="B24" s="163"/>
      <c r="C24" s="164"/>
      <c r="D24" s="301" t="s">
        <v>230</v>
      </c>
      <c r="E24" s="164"/>
      <c r="F24" s="164"/>
      <c r="G24" s="153"/>
      <c r="H24" s="153"/>
      <c r="I24" s="153"/>
      <c r="J24" s="153"/>
      <c r="K24" s="218"/>
    </row>
    <row r="25" spans="1:11" ht="15.75" thickBot="1">
      <c r="A25" s="160"/>
      <c r="B25" s="302" t="s">
        <v>227</v>
      </c>
      <c r="C25" s="223"/>
      <c r="D25" s="223"/>
      <c r="E25" s="223"/>
      <c r="F25" s="223"/>
      <c r="G25" s="224">
        <f>SUM(G26:G28)</f>
        <v>0</v>
      </c>
      <c r="H25" s="224">
        <f>SUM(H26:H28)</f>
        <v>0</v>
      </c>
      <c r="I25" s="224">
        <f>SUM(I26:I28)</f>
        <v>0</v>
      </c>
      <c r="J25" s="224">
        <f>SUM(J26:J28)</f>
        <v>0</v>
      </c>
      <c r="K25" s="225">
        <f>SUM(K26:K28)</f>
        <v>0</v>
      </c>
    </row>
    <row r="26" spans="1:11" ht="15">
      <c r="A26" s="160"/>
      <c r="B26" s="161"/>
      <c r="C26" s="162" t="s">
        <v>20</v>
      </c>
      <c r="D26" s="162"/>
      <c r="E26" s="162"/>
      <c r="F26" s="162"/>
      <c r="G26" s="153"/>
      <c r="H26" s="153"/>
      <c r="I26" s="153"/>
      <c r="J26" s="153"/>
      <c r="K26" s="218"/>
    </row>
    <row r="27" spans="1:11" ht="15">
      <c r="A27" s="160"/>
      <c r="B27" s="163"/>
      <c r="C27" s="164" t="s">
        <v>231</v>
      </c>
      <c r="D27" s="164"/>
      <c r="E27" s="164"/>
      <c r="F27" s="164"/>
      <c r="G27" s="153"/>
      <c r="H27" s="153"/>
      <c r="I27" s="153"/>
      <c r="J27" s="153"/>
      <c r="K27" s="218"/>
    </row>
    <row r="28" spans="1:11" ht="15.75" thickBot="1">
      <c r="A28" s="160"/>
      <c r="B28" s="168"/>
      <c r="C28" s="169" t="s">
        <v>232</v>
      </c>
      <c r="D28" s="169"/>
      <c r="E28" s="169"/>
      <c r="F28" s="169"/>
      <c r="G28" s="153"/>
      <c r="H28" s="153"/>
      <c r="I28" s="153"/>
      <c r="J28" s="153"/>
      <c r="K28" s="218"/>
    </row>
    <row r="29" spans="1:11" ht="15.75" thickBot="1">
      <c r="A29" s="160"/>
      <c r="B29" s="222"/>
      <c r="C29" s="223"/>
      <c r="D29" s="223"/>
      <c r="E29" s="223" t="s">
        <v>159</v>
      </c>
      <c r="F29" s="223"/>
      <c r="G29" s="224">
        <f>SUM(G5+G25)</f>
        <v>0</v>
      </c>
      <c r="H29" s="224">
        <f>SUM(H5+H25)</f>
        <v>0</v>
      </c>
      <c r="I29" s="224">
        <f>SUM(I5+I25)</f>
        <v>0</v>
      </c>
      <c r="J29" s="224">
        <f>SUM(J5+J25)</f>
        <v>0</v>
      </c>
      <c r="K29" s="225">
        <f>SUM(K5+K25)</f>
        <v>0</v>
      </c>
    </row>
    <row r="30" spans="1:11" ht="15">
      <c r="A30" s="155"/>
      <c r="B30" s="155"/>
      <c r="C30" s="155"/>
      <c r="D30" s="155"/>
      <c r="E30" s="155"/>
      <c r="F30" s="155"/>
      <c r="G30" s="156"/>
      <c r="H30" s="156"/>
      <c r="I30" s="156"/>
      <c r="J30" s="156"/>
      <c r="K30" s="181"/>
    </row>
    <row r="31" spans="1:11" ht="15.75" thickBot="1">
      <c r="A31" s="155"/>
      <c r="B31" s="155"/>
      <c r="C31" s="155"/>
      <c r="D31" s="155"/>
      <c r="E31" s="155"/>
      <c r="F31" s="155"/>
      <c r="G31" s="156"/>
      <c r="H31" s="156"/>
      <c r="I31" s="156"/>
      <c r="J31" s="156"/>
      <c r="K31" s="181"/>
    </row>
    <row r="32" spans="1:11" ht="15.75" thickBot="1">
      <c r="A32" s="155"/>
      <c r="B32" s="521" t="s">
        <v>160</v>
      </c>
      <c r="C32" s="522"/>
      <c r="D32" s="522"/>
      <c r="E32" s="522"/>
      <c r="F32" s="522"/>
      <c r="G32" s="522"/>
      <c r="H32" s="522"/>
      <c r="I32" s="522"/>
      <c r="J32" s="522"/>
      <c r="K32" s="523"/>
    </row>
    <row r="33" spans="1:11" ht="15.75" thickBot="1">
      <c r="A33" s="155"/>
      <c r="B33" s="226"/>
      <c r="C33" s="219"/>
      <c r="D33" s="219"/>
      <c r="E33" s="219"/>
      <c r="F33" s="219"/>
      <c r="G33" s="220" t="s">
        <v>153</v>
      </c>
      <c r="H33" s="220" t="s">
        <v>154</v>
      </c>
      <c r="I33" s="220" t="s">
        <v>155</v>
      </c>
      <c r="J33" s="220" t="s">
        <v>156</v>
      </c>
      <c r="K33" s="221" t="s">
        <v>157</v>
      </c>
    </row>
    <row r="34" spans="1:11" ht="15.75" thickBot="1">
      <c r="A34" s="160"/>
      <c r="B34" s="222" t="s">
        <v>236</v>
      </c>
      <c r="C34" s="227"/>
      <c r="D34" s="223"/>
      <c r="E34" s="223"/>
      <c r="F34" s="223"/>
      <c r="G34" s="224">
        <f>SUM(G35:G37)</f>
        <v>0</v>
      </c>
      <c r="H34" s="224">
        <f>SUM(H35:H37)</f>
        <v>0</v>
      </c>
      <c r="I34" s="224">
        <f>SUM(I35:I37)</f>
        <v>0</v>
      </c>
      <c r="J34" s="224">
        <f>SUM(J35:J37)</f>
        <v>0</v>
      </c>
      <c r="K34" s="225">
        <f>SUM(K35:K37)</f>
        <v>0</v>
      </c>
    </row>
    <row r="35" spans="1:11" ht="15">
      <c r="A35" s="155"/>
      <c r="B35" s="170"/>
      <c r="C35" s="303" t="s">
        <v>233</v>
      </c>
      <c r="D35" s="172"/>
      <c r="E35" s="172"/>
      <c r="F35" s="173"/>
      <c r="G35" s="153"/>
      <c r="H35" s="153"/>
      <c r="I35" s="153"/>
      <c r="J35" s="153"/>
      <c r="K35" s="218"/>
    </row>
    <row r="36" spans="1:11" ht="15">
      <c r="A36" s="155"/>
      <c r="B36" s="170"/>
      <c r="C36" s="303" t="s">
        <v>234</v>
      </c>
      <c r="D36" s="172"/>
      <c r="E36" s="172"/>
      <c r="F36" s="173"/>
      <c r="G36" s="216">
        <f>CuentaExplotacion!D40</f>
        <v>0</v>
      </c>
      <c r="H36" s="216">
        <f>CuentaExplotacion!E40</f>
        <v>0</v>
      </c>
      <c r="I36" s="216">
        <f>CuentaExplotacion!F40</f>
        <v>0</v>
      </c>
      <c r="J36" s="216">
        <f>CuentaExplotacion!G40</f>
        <v>0</v>
      </c>
      <c r="K36" s="217">
        <f>CuentaExplotacion!H40</f>
        <v>0</v>
      </c>
    </row>
    <row r="37" spans="1:11" ht="15.75" thickBot="1">
      <c r="A37" s="155"/>
      <c r="B37" s="170"/>
      <c r="C37" s="303" t="s">
        <v>235</v>
      </c>
      <c r="D37" s="172"/>
      <c r="E37" s="172"/>
      <c r="F37" s="173"/>
      <c r="G37" s="216">
        <v>0</v>
      </c>
      <c r="H37" s="216">
        <f>CuentaExplotacion!D40</f>
        <v>0</v>
      </c>
      <c r="I37" s="216">
        <f>CuentaExplotacion!E40</f>
        <v>0</v>
      </c>
      <c r="J37" s="216">
        <f>CuentaExplotacion!F40</f>
        <v>0</v>
      </c>
      <c r="K37" s="217">
        <f>CuentaExplotacion!G40</f>
        <v>0</v>
      </c>
    </row>
    <row r="38" spans="1:11" ht="15.75" thickBot="1">
      <c r="A38" s="160"/>
      <c r="B38" s="222" t="s">
        <v>237</v>
      </c>
      <c r="C38" s="223"/>
      <c r="D38" s="223"/>
      <c r="E38" s="223"/>
      <c r="F38" s="223"/>
      <c r="G38" s="224">
        <f>SUM(G39:G40)</f>
        <v>0</v>
      </c>
      <c r="H38" s="224">
        <f>SUM(H39:H40)</f>
        <v>0</v>
      </c>
      <c r="I38" s="224">
        <f>SUM(I39:I40)</f>
        <v>0</v>
      </c>
      <c r="J38" s="224">
        <f>SUM(J39:J40)</f>
        <v>0</v>
      </c>
      <c r="K38" s="225">
        <f>SUM(K39:K40)</f>
        <v>0</v>
      </c>
    </row>
    <row r="39" spans="1:11" ht="15">
      <c r="A39" s="155"/>
      <c r="B39" s="170"/>
      <c r="C39" s="303" t="s">
        <v>241</v>
      </c>
      <c r="D39" s="172"/>
      <c r="E39" s="172"/>
      <c r="F39" s="173"/>
      <c r="G39" s="153"/>
      <c r="H39" s="153"/>
      <c r="I39" s="153"/>
      <c r="J39" s="153"/>
      <c r="K39" s="218"/>
    </row>
    <row r="40" spans="1:11" ht="15.75" thickBot="1">
      <c r="A40" s="155"/>
      <c r="B40" s="170"/>
      <c r="C40" s="303" t="s">
        <v>238</v>
      </c>
      <c r="D40" s="172"/>
      <c r="E40" s="172"/>
      <c r="F40" s="173"/>
      <c r="G40" s="153"/>
      <c r="H40" s="153"/>
      <c r="I40" s="153"/>
      <c r="J40" s="153"/>
      <c r="K40" s="218"/>
    </row>
    <row r="41" spans="1:11" ht="15.75" thickBot="1">
      <c r="A41" s="160"/>
      <c r="B41" s="222" t="s">
        <v>239</v>
      </c>
      <c r="C41" s="223"/>
      <c r="D41" s="223"/>
      <c r="E41" s="223"/>
      <c r="F41" s="223"/>
      <c r="G41" s="224">
        <f>SUM(G42:G45)</f>
        <v>0</v>
      </c>
      <c r="H41" s="224">
        <f>SUM(H42:H45)</f>
        <v>0</v>
      </c>
      <c r="I41" s="224">
        <f>SUM(I42:I45)</f>
        <v>0</v>
      </c>
      <c r="J41" s="224">
        <f>SUM(J42:J45)</f>
        <v>0</v>
      </c>
      <c r="K41" s="225">
        <f>SUM(K42:K45)</f>
        <v>0</v>
      </c>
    </row>
    <row r="42" spans="1:11" ht="15">
      <c r="A42" s="155"/>
      <c r="B42" s="170"/>
      <c r="C42" s="303" t="s">
        <v>240</v>
      </c>
      <c r="D42" s="171"/>
      <c r="E42" s="172"/>
      <c r="F42" s="173"/>
      <c r="G42" s="153"/>
      <c r="H42" s="153"/>
      <c r="I42" s="153"/>
      <c r="J42" s="153"/>
      <c r="K42" s="218"/>
    </row>
    <row r="43" spans="1:11" ht="15">
      <c r="A43" s="155"/>
      <c r="B43" s="170"/>
      <c r="C43" s="303" t="s">
        <v>242</v>
      </c>
      <c r="D43" s="171"/>
      <c r="E43" s="172"/>
      <c r="F43" s="173"/>
      <c r="G43" s="153"/>
      <c r="H43" s="153"/>
      <c r="I43" s="153"/>
      <c r="J43" s="153"/>
      <c r="K43" s="218"/>
    </row>
    <row r="44" spans="1:11" ht="15">
      <c r="A44" s="155"/>
      <c r="B44" s="170"/>
      <c r="C44" s="303" t="s">
        <v>243</v>
      </c>
      <c r="D44" s="171"/>
      <c r="E44" s="172"/>
      <c r="F44" s="173"/>
      <c r="G44" s="153"/>
      <c r="H44" s="153"/>
      <c r="I44" s="153"/>
      <c r="J44" s="153"/>
      <c r="K44" s="218"/>
    </row>
    <row r="45" spans="1:11" ht="15.75" thickBot="1">
      <c r="A45" s="155"/>
      <c r="B45" s="170"/>
      <c r="C45" s="303" t="s">
        <v>244</v>
      </c>
      <c r="D45" s="171"/>
      <c r="E45" s="172"/>
      <c r="F45" s="173"/>
      <c r="G45" s="153"/>
      <c r="H45" s="153"/>
      <c r="I45" s="153"/>
      <c r="J45" s="153"/>
      <c r="K45" s="218"/>
    </row>
    <row r="46" spans="1:11" ht="15.75" thickBot="1">
      <c r="A46" s="160"/>
      <c r="B46" s="222"/>
      <c r="C46" s="223"/>
      <c r="D46" s="223"/>
      <c r="E46" s="223" t="s">
        <v>161</v>
      </c>
      <c r="F46" s="223"/>
      <c r="G46" s="224">
        <f>SUM(G34+G38+G41)</f>
        <v>0</v>
      </c>
      <c r="H46" s="224">
        <f>SUM(H34+H38+H41)</f>
        <v>0</v>
      </c>
      <c r="I46" s="224">
        <f>SUM(I34+I38+I41)</f>
        <v>0</v>
      </c>
      <c r="J46" s="224">
        <f>SUM(J34+J38+J41)</f>
        <v>0</v>
      </c>
      <c r="K46" s="225">
        <f>SUM(K34+K38+K41)</f>
        <v>0</v>
      </c>
    </row>
    <row r="47" spans="1:11" ht="15">
      <c r="A47" s="155"/>
      <c r="B47" s="155"/>
      <c r="C47" s="155"/>
      <c r="D47" s="155"/>
      <c r="E47" s="155"/>
      <c r="F47" s="155"/>
      <c r="G47" s="156"/>
      <c r="H47" s="156"/>
      <c r="I47" s="156"/>
      <c r="J47" s="156"/>
      <c r="K47" s="181"/>
    </row>
    <row r="48" spans="1:11" ht="15">
      <c r="A48" s="155"/>
      <c r="B48" s="155"/>
      <c r="C48" s="155"/>
      <c r="D48" s="155"/>
      <c r="E48" s="155"/>
      <c r="F48" s="155"/>
      <c r="G48" s="156"/>
      <c r="H48" s="156"/>
      <c r="I48" s="156"/>
      <c r="J48" s="156"/>
      <c r="K48" s="181"/>
    </row>
    <row r="49" spans="1:11" ht="18">
      <c r="A49" s="179"/>
      <c r="B49" s="179"/>
      <c r="C49" s="174"/>
      <c r="D49" s="174"/>
      <c r="E49" s="174"/>
      <c r="F49" s="175"/>
      <c r="G49" s="176"/>
      <c r="H49" s="176"/>
      <c r="I49" s="176"/>
      <c r="J49" s="176"/>
      <c r="K49" s="183"/>
    </row>
    <row r="50" spans="1:11" ht="15">
      <c r="A50" s="177"/>
      <c r="B50" s="155"/>
      <c r="C50" s="155"/>
      <c r="D50" s="156"/>
      <c r="E50" s="156"/>
      <c r="F50" s="156"/>
      <c r="G50" s="156"/>
      <c r="H50" s="156"/>
      <c r="I50" s="156"/>
      <c r="J50" s="178"/>
      <c r="K50" s="184"/>
    </row>
    <row r="51" spans="1:11" ht="18.75" thickBot="1">
      <c r="A51" s="179" t="s">
        <v>162</v>
      </c>
      <c r="B51" s="155"/>
      <c r="C51" s="155"/>
      <c r="D51" s="156"/>
      <c r="E51" s="156"/>
      <c r="F51" s="156"/>
      <c r="G51" s="156"/>
      <c r="H51" s="156"/>
      <c r="I51" s="156"/>
      <c r="J51" s="178"/>
      <c r="K51" s="184"/>
    </row>
    <row r="52" spans="1:11" ht="15">
      <c r="A52" s="444"/>
      <c r="B52" s="445"/>
      <c r="C52" s="445"/>
      <c r="D52" s="445"/>
      <c r="E52" s="445"/>
      <c r="F52" s="445"/>
      <c r="G52" s="445"/>
      <c r="H52" s="445"/>
      <c r="I52" s="445"/>
      <c r="J52" s="445"/>
      <c r="K52" s="446"/>
    </row>
    <row r="53" spans="1:11" ht="15">
      <c r="A53" s="447"/>
      <c r="B53" s="448"/>
      <c r="C53" s="448"/>
      <c r="D53" s="448"/>
      <c r="E53" s="448"/>
      <c r="F53" s="448"/>
      <c r="G53" s="448"/>
      <c r="H53" s="448"/>
      <c r="I53" s="448"/>
      <c r="J53" s="448"/>
      <c r="K53" s="449"/>
    </row>
    <row r="54" spans="1:11" ht="15">
      <c r="A54" s="447"/>
      <c r="B54" s="448"/>
      <c r="C54" s="448"/>
      <c r="D54" s="448"/>
      <c r="E54" s="448"/>
      <c r="F54" s="448"/>
      <c r="G54" s="448"/>
      <c r="H54" s="448"/>
      <c r="I54" s="448"/>
      <c r="J54" s="448"/>
      <c r="K54" s="449"/>
    </row>
    <row r="55" spans="1:11" ht="15">
      <c r="A55" s="447"/>
      <c r="B55" s="448"/>
      <c r="C55" s="448"/>
      <c r="D55" s="448"/>
      <c r="E55" s="448"/>
      <c r="F55" s="448"/>
      <c r="G55" s="448"/>
      <c r="H55" s="448"/>
      <c r="I55" s="448"/>
      <c r="J55" s="448"/>
      <c r="K55" s="449"/>
    </row>
    <row r="56" spans="1:11" ht="15">
      <c r="A56" s="447"/>
      <c r="B56" s="448"/>
      <c r="C56" s="448"/>
      <c r="D56" s="448"/>
      <c r="E56" s="448"/>
      <c r="F56" s="448"/>
      <c r="G56" s="448"/>
      <c r="H56" s="448"/>
      <c r="I56" s="448"/>
      <c r="J56" s="448"/>
      <c r="K56" s="449"/>
    </row>
    <row r="57" spans="1:11" ht="15">
      <c r="A57" s="447"/>
      <c r="B57" s="448"/>
      <c r="C57" s="448"/>
      <c r="D57" s="448"/>
      <c r="E57" s="448"/>
      <c r="F57" s="448"/>
      <c r="G57" s="448"/>
      <c r="H57" s="448"/>
      <c r="I57" s="448"/>
      <c r="J57" s="448"/>
      <c r="K57" s="449"/>
    </row>
    <row r="58" spans="1:11" ht="15">
      <c r="A58" s="447"/>
      <c r="B58" s="448"/>
      <c r="C58" s="448"/>
      <c r="D58" s="448"/>
      <c r="E58" s="448"/>
      <c r="F58" s="448"/>
      <c r="G58" s="448"/>
      <c r="H58" s="448"/>
      <c r="I58" s="448"/>
      <c r="J58" s="448"/>
      <c r="K58" s="449"/>
    </row>
    <row r="59" spans="1:11" ht="15">
      <c r="A59" s="447"/>
      <c r="B59" s="448"/>
      <c r="C59" s="448"/>
      <c r="D59" s="448"/>
      <c r="E59" s="448"/>
      <c r="F59" s="448"/>
      <c r="G59" s="448"/>
      <c r="H59" s="448"/>
      <c r="I59" s="448"/>
      <c r="J59" s="448"/>
      <c r="K59" s="449"/>
    </row>
    <row r="60" spans="1:11" ht="15">
      <c r="A60" s="447"/>
      <c r="B60" s="448"/>
      <c r="C60" s="448"/>
      <c r="D60" s="448"/>
      <c r="E60" s="448"/>
      <c r="F60" s="448"/>
      <c r="G60" s="448"/>
      <c r="H60" s="448"/>
      <c r="I60" s="448"/>
      <c r="J60" s="448"/>
      <c r="K60" s="449"/>
    </row>
    <row r="61" spans="1:11" ht="15">
      <c r="A61" s="447"/>
      <c r="B61" s="448"/>
      <c r="C61" s="448"/>
      <c r="D61" s="448"/>
      <c r="E61" s="448"/>
      <c r="F61" s="448"/>
      <c r="G61" s="448"/>
      <c r="H61" s="448"/>
      <c r="I61" s="448"/>
      <c r="J61" s="448"/>
      <c r="K61" s="449"/>
    </row>
    <row r="62" spans="1:11" ht="15">
      <c r="A62" s="447"/>
      <c r="B62" s="448"/>
      <c r="C62" s="448"/>
      <c r="D62" s="448"/>
      <c r="E62" s="448"/>
      <c r="F62" s="448"/>
      <c r="G62" s="448"/>
      <c r="H62" s="448"/>
      <c r="I62" s="448"/>
      <c r="J62" s="448"/>
      <c r="K62" s="449"/>
    </row>
    <row r="63" spans="1:11" ht="15">
      <c r="A63" s="447"/>
      <c r="B63" s="448"/>
      <c r="C63" s="448"/>
      <c r="D63" s="448"/>
      <c r="E63" s="448"/>
      <c r="F63" s="448"/>
      <c r="G63" s="448"/>
      <c r="H63" s="448"/>
      <c r="I63" s="448"/>
      <c r="J63" s="448"/>
      <c r="K63" s="449"/>
    </row>
    <row r="64" spans="1:11" ht="15">
      <c r="A64" s="447"/>
      <c r="B64" s="448"/>
      <c r="C64" s="448"/>
      <c r="D64" s="448"/>
      <c r="E64" s="448"/>
      <c r="F64" s="448"/>
      <c r="G64" s="448"/>
      <c r="H64" s="448"/>
      <c r="I64" s="448"/>
      <c r="J64" s="448"/>
      <c r="K64" s="449"/>
    </row>
    <row r="65" spans="1:11" ht="15">
      <c r="A65" s="447"/>
      <c r="B65" s="448"/>
      <c r="C65" s="448"/>
      <c r="D65" s="448"/>
      <c r="E65" s="448"/>
      <c r="F65" s="448"/>
      <c r="G65" s="448"/>
      <c r="H65" s="448"/>
      <c r="I65" s="448"/>
      <c r="J65" s="448"/>
      <c r="K65" s="449"/>
    </row>
    <row r="66" spans="1:11" ht="15">
      <c r="A66" s="447"/>
      <c r="B66" s="448"/>
      <c r="C66" s="448"/>
      <c r="D66" s="448"/>
      <c r="E66" s="448"/>
      <c r="F66" s="448"/>
      <c r="G66" s="448"/>
      <c r="H66" s="448"/>
      <c r="I66" s="448"/>
      <c r="J66" s="448"/>
      <c r="K66" s="449"/>
    </row>
    <row r="67" spans="1:11" ht="15">
      <c r="A67" s="447"/>
      <c r="B67" s="448"/>
      <c r="C67" s="448"/>
      <c r="D67" s="448"/>
      <c r="E67" s="448"/>
      <c r="F67" s="448"/>
      <c r="G67" s="448"/>
      <c r="H67" s="448"/>
      <c r="I67" s="448"/>
      <c r="J67" s="448"/>
      <c r="K67" s="449"/>
    </row>
    <row r="68" spans="1:11" ht="15">
      <c r="A68" s="447"/>
      <c r="B68" s="448"/>
      <c r="C68" s="448"/>
      <c r="D68" s="448"/>
      <c r="E68" s="448"/>
      <c r="F68" s="448"/>
      <c r="G68" s="448"/>
      <c r="H68" s="448"/>
      <c r="I68" s="448"/>
      <c r="J68" s="448"/>
      <c r="K68" s="449"/>
    </row>
    <row r="69" spans="1:11" ht="15">
      <c r="A69" s="447"/>
      <c r="B69" s="448"/>
      <c r="C69" s="448"/>
      <c r="D69" s="448"/>
      <c r="E69" s="448"/>
      <c r="F69" s="448"/>
      <c r="G69" s="448"/>
      <c r="H69" s="448"/>
      <c r="I69" s="448"/>
      <c r="J69" s="448"/>
      <c r="K69" s="449"/>
    </row>
    <row r="70" spans="1:11" ht="15.75" thickBot="1">
      <c r="A70" s="450"/>
      <c r="B70" s="451"/>
      <c r="C70" s="451"/>
      <c r="D70" s="451"/>
      <c r="E70" s="451"/>
      <c r="F70" s="451"/>
      <c r="G70" s="451"/>
      <c r="H70" s="451"/>
      <c r="I70" s="451"/>
      <c r="J70" s="451"/>
      <c r="K70" s="452"/>
    </row>
  </sheetData>
  <sheetProtection password="CCEB" sheet="1" selectLockedCells="1"/>
  <mergeCells count="3">
    <mergeCell ref="B3:K3"/>
    <mergeCell ref="B32:K32"/>
    <mergeCell ref="A52:K70"/>
  </mergeCells>
  <printOptions horizontalCentered="1"/>
  <pageMargins left="0" right="0" top="0.7480314960629921" bottom="0.35433070866141736" header="0" footer="0.11811023622047245"/>
  <pageSetup horizontalDpi="600" verticalDpi="600" orientation="portrait" paperSize="9" r:id="rId1"/>
  <headerFooter>
    <oddHeader>&amp;LESTUDIO ECONÓMICO FINANCIERO&amp;RAnexo Memoria LEADER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dc:creator>
  <cp:keywords/>
  <dc:description/>
  <cp:lastModifiedBy>Luis</cp:lastModifiedBy>
  <cp:lastPrinted>2013-11-29T10:14:21Z</cp:lastPrinted>
  <dcterms:created xsi:type="dcterms:W3CDTF">2010-01-04T12:56:18Z</dcterms:created>
  <dcterms:modified xsi:type="dcterms:W3CDTF">2013-11-29T10:34:49Z</dcterms:modified>
  <cp:category/>
  <cp:version/>
  <cp:contentType/>
  <cp:contentStatus/>
</cp:coreProperties>
</file>